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6"/>
  </bookViews>
  <sheets>
    <sheet name="Источн16 г" sheetId="1" r:id="rId1"/>
    <sheet name="гл админ )" sheetId="2" r:id="rId2"/>
    <sheet name="гл админ деф" sheetId="3" r:id="rId3"/>
    <sheet name="доходы2016" sheetId="4" r:id="rId4"/>
    <sheet name="расх 16 г" sheetId="5" r:id="rId5"/>
    <sheet name="мп2016г" sheetId="6" r:id="rId6"/>
    <sheet name="мтр16" sheetId="7" r:id="rId7"/>
  </sheets>
  <definedNames/>
  <calcPr fullCalcOnLoad="1"/>
</workbook>
</file>

<file path=xl/sharedStrings.xml><?xml version="1.0" encoding="utf-8"?>
<sst xmlns="http://schemas.openxmlformats.org/spreadsheetml/2006/main" count="1914" uniqueCount="590">
  <si>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</si>
  <si>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</si>
  <si>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Доходы   от   сдачи   в   аренду    имущества, находящегося в оперативном управлении  органов  управления   городских поселений   и    созданных    ими учреждений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</si>
  <si>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</si>
  <si>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</si>
  <si>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</si>
  <si>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</si>
  <si>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</si>
  <si>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</si>
  <si>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</si>
  <si>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</si>
  <si>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</si>
  <si>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</si>
  <si>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</si>
  <si>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</si>
  <si>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</si>
  <si>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</si>
  <si>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</si>
  <si>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</si>
  <si>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</si>
  <si>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</si>
  <si>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</si>
  <si>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</si>
  <si>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</si>
  <si>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</si>
  <si>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</si>
  <si>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</si>
  <si>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</si>
  <si>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</si>
  <si>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</si>
  <si>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</si>
  <si>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</si>
  <si>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</si>
  <si>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</si>
  <si>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</si>
  <si>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</si>
  <si>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</si>
  <si>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</si>
  <si>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</si>
  <si>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</si>
  <si>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</si>
  <si>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</si>
  <si>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</si>
  <si>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</si>
  <si>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</si>
  <si>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</si>
  <si>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</si>
  <si>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</si>
  <si>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</si>
  <si>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</si>
  <si>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</si>
  <si>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</si>
  <si>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</si>
  <si>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202 01001 13 0000 151</t>
  </si>
  <si>
    <t>Дотации бюджетам городских поселений на выравнивание бюджетной обеспеченности</t>
  </si>
  <si>
    <t>202 01003 13 0000 151</t>
  </si>
  <si>
    <t>Дотации бюджетам городских поселений на поддержку мер по обеспечению сбалансированности бюджетов</t>
  </si>
  <si>
    <t>202 01009 13 0000 151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</si>
  <si>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</si>
  <si>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202 01999 13 0000 151</t>
  </si>
  <si>
    <t>Прочие дотации бюджетам городских поселений</t>
  </si>
  <si>
    <t>202 02041 13 0000 151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</si>
  <si>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</si>
  <si>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</si>
  <si>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</si>
  <si>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</si>
  <si>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</si>
  <si>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</si>
  <si>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</si>
  <si>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</si>
  <si>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</si>
  <si>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</si>
  <si>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</si>
  <si>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</si>
  <si>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</si>
  <si>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</si>
  <si>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</si>
  <si>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</si>
  <si>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</si>
  <si>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83 4 00 21802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</si>
  <si>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</si>
  <si>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</si>
  <si>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</si>
  <si>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</si>
  <si>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</si>
  <si>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</si>
  <si>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</si>
  <si>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</si>
  <si>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</si>
  <si>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83 2 00 00210</t>
  </si>
  <si>
    <t>83 2 00 00290</t>
  </si>
  <si>
    <t>83 2 00 00211</t>
  </si>
  <si>
    <t>83 2 00 00291</t>
  </si>
  <si>
    <t>83 2 00 00212</t>
  </si>
  <si>
    <t>83 2 00 00292</t>
  </si>
  <si>
    <t>83 2 00 00213</t>
  </si>
  <si>
    <t>83 3 00 00213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</si>
  <si>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</si>
  <si>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</si>
  <si>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</si>
  <si>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</si>
  <si>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</si>
  <si>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202 02051 13 0000 151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</si>
  <si>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</si>
  <si>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</si>
  <si>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</si>
  <si>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202 02109 13 0000 151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</si>
  <si>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</si>
  <si>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</si>
  <si>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</si>
  <si>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202 02216 13 0000 151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</si>
  <si>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</si>
  <si>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202 02999 13 0000 151</t>
  </si>
  <si>
    <t xml:space="preserve">Прочие субсидии бюджетам городских поселений </t>
  </si>
  <si>
    <t>202 03003 13 0000 151</t>
  </si>
  <si>
    <t>Субвенции бюджетам городских поселений на государственную регистрацию актов гражданского состояния</t>
  </si>
  <si>
    <t>202 03015 13 0000 151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</si>
  <si>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</si>
  <si>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202 03024 13 0000 151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</si>
  <si>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</si>
  <si>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</si>
  <si>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Полномочия на осуществление внешнего муниципального финансового контроля</t>
  </si>
  <si>
    <t xml:space="preserve">                Приложение № 2</t>
  </si>
  <si>
    <t>Приложение № 3</t>
  </si>
  <si>
    <t xml:space="preserve">                                        Приложение № 4</t>
  </si>
  <si>
    <t>Приложение № 5</t>
  </si>
  <si>
    <t>Приложение № 6</t>
  </si>
  <si>
    <t>Содержание муниципального имущества</t>
  </si>
  <si>
    <t>МП "Повышение безопасности дорожного движения на территории муниципального образования "Приамурское городское поселение" на 2015 год и на плановый период 2016 и 2017 годов</t>
  </si>
  <si>
    <t>2016-2020</t>
  </si>
  <si>
    <t xml:space="preserve">МП "Сохранность автомобильных дорог общего пользования местного значения муниципального образования «Приамурское городское поселение» </t>
  </si>
  <si>
    <t xml:space="preserve">МП "Ремонт дворовых территорий многоквартирных домов, проездов к дворовым территориям многоквартирных домов "Приамурского городского поселения" </t>
  </si>
  <si>
    <t xml:space="preserve">МП "Повышение безопасности дорожного движения на территории муниципального образования "Приамурское городское поселение" </t>
  </si>
  <si>
    <t>МП «Энергосбережение и повышение энергетической эффективности на территории Приамурского городского поселения»</t>
  </si>
  <si>
    <t xml:space="preserve">МП «Развитие сетей наружного освещения на территории муниципального образования «Приамурское городское поселение» </t>
  </si>
  <si>
    <t>МП "Проведение капитального ремонта жилого фонда Приамурского городского поселения"</t>
  </si>
  <si>
    <t>МП "Развитие физической культуры и спорта, формирование здорового образа жизни населения на территории Приамурского городского поселения"</t>
  </si>
  <si>
    <t>Субвенций бюджетам городских поселений на выполнение передаваемых полномочий субъектов Российской Федерации</t>
  </si>
  <si>
    <t>202 03999 13 0000 151</t>
  </si>
  <si>
    <t>Прочие субвенции бюджетам городских поселений</t>
  </si>
  <si>
    <t>202 04014 13 0000 151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</si>
  <si>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</si>
  <si>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</si>
  <si>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</si>
  <si>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202 04041 13 0000 151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</si>
  <si>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</si>
  <si>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202 04052 13 0000 151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</si>
  <si>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</si>
  <si>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</si>
  <si>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</si>
  <si>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202 04999 13 0000 151</t>
  </si>
  <si>
    <t>Прочие межбюджетные трансферты, передаваемые бюджетам городских поселений</t>
  </si>
  <si>
    <t>202 09024 13 0000 151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</si>
  <si>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</si>
  <si>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</si>
  <si>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Ведомственная структура  расходов бюджета  Приамурского городского поселения  на 2016 год</t>
  </si>
  <si>
    <t>Обеспечение функционироваеия высшего должностного лица муниципального образования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</si>
  <si>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</si>
  <si>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</si>
  <si>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</si>
  <si>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</si>
  <si>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</si>
  <si>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</si>
  <si>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108 1 00 00110</t>
  </si>
  <si>
    <t>109 1 00 00110</t>
  </si>
  <si>
    <t>110 1 00 00110</t>
  </si>
  <si>
    <t>111 1 00 00110</t>
  </si>
  <si>
    <t>112 1 00 00110</t>
  </si>
  <si>
    <t>113 1 00 00110</t>
  </si>
  <si>
    <t>114 1 00 00110</t>
  </si>
  <si>
    <t>115 1 00 00110</t>
  </si>
  <si>
    <t>Обеспечение деятельности представительного органа муниципального образования</t>
  </si>
  <si>
    <t xml:space="preserve">Председатель Собрания депутатов муниципального образования   
</t>
  </si>
  <si>
    <t>Обеспечение деятельности органов местногосамоуправления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</si>
  <si>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</si>
  <si>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</si>
  <si>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</si>
  <si>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</si>
  <si>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</si>
  <si>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</si>
  <si>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</si>
  <si>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</si>
  <si>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</si>
  <si>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</si>
  <si>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</si>
  <si>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93 3 00 00000</t>
  </si>
  <si>
    <t>Осуществление отдельных государственных полномочий Еврейской автономной области</t>
  </si>
  <si>
    <t>93 3 00 21270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</si>
  <si>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</si>
  <si>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</si>
  <si>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</si>
  <si>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</si>
  <si>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</si>
  <si>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93 3 00 51180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</si>
  <si>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</si>
  <si>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</si>
  <si>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</si>
  <si>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</si>
  <si>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</si>
  <si>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Повышение технического уровня автомобильных дорог общего пользования местного значения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</si>
  <si>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</si>
  <si>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</si>
  <si>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</si>
  <si>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</si>
  <si>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Улучшение транспортно-эксплуатационного и технического состояния дворовых территорий, проездов к дворовой территории</t>
  </si>
  <si>
    <t>02 0 01 05010</t>
  </si>
  <si>
    <t>Ремонт дворовой территории , проезда к дворовой территории многоквартирных домов</t>
  </si>
  <si>
    <t>04 0 00 00000</t>
  </si>
  <si>
    <t xml:space="preserve">МП «Энергосбережение и повышение энергетической эффективности на территории Приамурского городского поселения» на 2016-2020 годы» </t>
  </si>
  <si>
    <t>04 0 01 00000</t>
  </si>
  <si>
    <t>Повышение энергетической эффективности на территории муниципального образования</t>
  </si>
  <si>
    <t>04 0 01 04081</t>
  </si>
  <si>
    <t>Энергосбережение и повышение энергетической эффективности</t>
  </si>
  <si>
    <t>03 0 00 00000</t>
  </si>
  <si>
    <t>03 0 01 00000</t>
  </si>
  <si>
    <t>Обеспечение и профилактика безопасных условий движения на автодорогах и в населенных пунктах Приамурского городского поселения" на 2015 год и на плановый период 2016 и 2017 годов"</t>
  </si>
  <si>
    <t>03 0 01 05030</t>
  </si>
  <si>
    <t>Организация мероприятий направленных на повышение безопасности дорожного движения</t>
  </si>
  <si>
    <t>93 4 00 35150</t>
  </si>
  <si>
    <t>06 0 00 00000</t>
  </si>
  <si>
    <t>06 0 01 00000</t>
  </si>
  <si>
    <t>Повышение уровня освещенности на территории муниципального образования</t>
  </si>
  <si>
    <t>06 0 01 05040</t>
  </si>
  <si>
    <t>Мероприятия по замене и переоборудованию осветительных приборов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</si>
  <si>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</si>
  <si>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</si>
  <si>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</si>
  <si>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</si>
  <si>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</si>
  <si>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Обеспечение  деятельности казенных учреждений</t>
  </si>
  <si>
    <t>Расходы на выплаты по оплате труда работников муниципальных казенных учреждений</t>
  </si>
  <si>
    <t>93 2 00 00210</t>
  </si>
  <si>
    <t>Расходы на выплаты по оплате труда работников домов культуры</t>
  </si>
  <si>
    <t>Ррасходы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</si>
  <si>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</si>
  <si>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</si>
  <si>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93 2 00 00290</t>
  </si>
  <si>
    <t>Расходы на обеспечение деятельности (оказание услуг) муниципальных казенных учреждений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</si>
  <si>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</si>
  <si>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</si>
  <si>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</si>
  <si>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театров, концертных и других организаций исполнительных искусств</t>
  </si>
  <si>
    <t>МП "Развитие физической культуры и спорта, формирование здорового образа жизни населения на территории Приамурского городского поселения"на 2016 год</t>
  </si>
  <si>
    <t>07 0 00 00000</t>
  </si>
  <si>
    <t>07 0 01 00000</t>
  </si>
  <si>
    <t>Развитие физической культуры и спорта, формирование здорового образа жизни"</t>
  </si>
  <si>
    <t>07 0 01 05070</t>
  </si>
  <si>
    <t>Организация мероприятий по подготовке, участию, проведению спортивных мероприятий</t>
  </si>
  <si>
    <t>07 0 01 05071</t>
  </si>
  <si>
    <t>Приобретение спортивного инвентаря, оборудования для оснащения спортивных сооружений</t>
  </si>
  <si>
    <t>07 0 01 05072</t>
  </si>
  <si>
    <t>Прочие мероприятия в области физической культуры и спорта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</si>
  <si>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</si>
  <si>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</si>
  <si>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</si>
  <si>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</si>
  <si>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</si>
  <si>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</si>
  <si>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</si>
  <si>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219 05000 13 0000 151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</si>
  <si>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</si>
  <si>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</si>
  <si>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</si>
  <si>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</si>
  <si>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</si>
  <si>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</si>
  <si>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</si>
  <si>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</si>
  <si>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</si>
  <si>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</si>
  <si>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</si>
  <si>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</si>
  <si>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</si>
  <si>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</si>
  <si>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</si>
  <si>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</si>
  <si>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</si>
  <si>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</si>
  <si>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Источники финансирования дефицита бюджета Приамурского городского поселения       на 2016 год</t>
  </si>
  <si>
    <t>2016 ( тыс. рублей)</t>
  </si>
  <si>
    <t>Перечень главных администраторов доходов бюджета  Приамурского городского поселения  на 2016 год &lt;*&gt;</t>
  </si>
  <si>
    <t>Поступление доходов в бюджет Приамурского городского поселения в 2016 году</t>
  </si>
  <si>
    <t>2016 год, тыс. рублей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</si>
  <si>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</si>
  <si>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</si>
  <si>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</si>
  <si>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</si>
  <si>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2016 (тыс. рублей)</t>
  </si>
  <si>
    <t>Межбюджетные трансферты, передаваемые из бюджета Приамурского городского поселения Смидовичскому муниципальному району  в 2016 году</t>
  </si>
  <si>
    <t>Перечень муниципальных программ, предусмотренных к финансированию из бюджета  Приамурского городского поселения в 2016 году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</si>
  <si>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</si>
  <si>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</si>
  <si>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</si>
  <si>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</si>
  <si>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</si>
  <si>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</si>
  <si>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</si>
  <si>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</si>
  <si>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</si>
  <si>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</si>
  <si>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</si>
  <si>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</si>
  <si>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</si>
  <si>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</si>
  <si>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</si>
  <si>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</si>
  <si>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</si>
  <si>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</si>
  <si>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</si>
  <si>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</si>
  <si>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01 02 00 00 13 0000 710</t>
  </si>
  <si>
    <t xml:space="preserve">Получение кредитов от кредитных организаций бюджетами городских поселений  в  валюте  Российской Федерации
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</si>
  <si>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</si>
  <si>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</si>
  <si>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поселений в валюте Российской Федерации</t>
  </si>
  <si>
    <t>01 03 00 00 13 0000 710</t>
  </si>
  <si>
    <t>01 03 00 00 13 0000 810</t>
  </si>
  <si>
    <t>Погашение бюджетами городских поселений кредитов от других бюджетов бюджетной системы РФ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</si>
  <si>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</si>
  <si>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</si>
  <si>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</si>
  <si>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</si>
  <si>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</si>
  <si>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2015-2017</t>
  </si>
  <si>
    <t xml:space="preserve"> </t>
  </si>
  <si>
    <t xml:space="preserve">(за    исключением     имущества муниципальных бюджетных и автономных учреждений)          </t>
  </si>
  <si>
    <t>МП «Развитие сетей наружного освещения на территории муниципального образования «Приамурское городское поселение» на 2015 год и на плановый период 2016 и 2017 годов»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</si>
  <si>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</si>
  <si>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администрация Приамурского городского поселения Смидовичского муниципального района Еврейской автономной области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</si>
  <si>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</si>
  <si>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</si>
  <si>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</si>
  <si>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МП «Энергосбережение и повышение энергетической эффективности в муниципальном образовании «Приамурское городское поселение» на 2010-2015 годы» 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</si>
  <si>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</si>
  <si>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</si>
  <si>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</si>
  <si>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</si>
  <si>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</si>
  <si>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</si>
  <si>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</si>
  <si>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</si>
  <si>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</si>
  <si>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</si>
  <si>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</si>
  <si>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</si>
  <si>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Вид расхода</t>
  </si>
  <si>
    <t>Целевая статья</t>
  </si>
  <si>
    <t>Подраздел</t>
  </si>
  <si>
    <t>Раздел</t>
  </si>
  <si>
    <t>Министерство, ведомство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</si>
  <si>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</si>
  <si>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</si>
  <si>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</si>
  <si>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</si>
  <si>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</si>
  <si>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</si>
  <si>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Фонд оплаты труда и страховые взносы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</si>
  <si>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</si>
  <si>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</si>
  <si>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</si>
  <si>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</si>
  <si>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 xml:space="preserve">Прочая  закупка  товаров,  работ и услуг для государственных (муниципальных) нужд                
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</si>
  <si>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</si>
  <si>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</si>
  <si>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</si>
  <si>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</si>
  <si>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</si>
  <si>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</si>
  <si>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</si>
  <si>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</si>
  <si>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</si>
  <si>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</si>
  <si>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</si>
  <si>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</si>
  <si>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</si>
  <si>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</si>
  <si>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</si>
  <si>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</si>
  <si>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</si>
  <si>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</si>
  <si>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 xml:space="preserve">Комплектование  книжных фондов библиотек муниципальных образований 
</t>
  </si>
  <si>
    <t xml:space="preserve">Иные межбюджетные трансферты
</t>
  </si>
  <si>
    <t>111</t>
  </si>
  <si>
    <t>112</t>
  </si>
  <si>
    <t>Уплата налога на имущество организаций и земельного налога</t>
  </si>
  <si>
    <t>851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</si>
  <si>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</si>
  <si>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</si>
  <si>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</si>
  <si>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</si>
  <si>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</si>
  <si>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</si>
  <si>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</si>
  <si>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 к  пенсиям,  дополнительное пенсионное обеспечение              
</t>
  </si>
  <si>
    <t xml:space="preserve">Доплаты к пенсиям муниципальных служащих                            
</t>
  </si>
  <si>
    <t xml:space="preserve">Пенсии, выплачиваемые организациями сектора государственного управления 
</t>
  </si>
  <si>
    <t>312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</si>
  <si>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</si>
  <si>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</si>
  <si>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долговым обязательствам </t>
  </si>
  <si>
    <t>Процентные платежи по муниципальному долгу</t>
  </si>
  <si>
    <t>Обслуживание муниципального долга</t>
  </si>
  <si>
    <t>730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</si>
  <si>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</si>
  <si>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</si>
  <si>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</si>
  <si>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поселения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</si>
  <si>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</si>
  <si>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</si>
  <si>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</si>
  <si>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</si>
  <si>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отдельных государственных полномочий в области архитектуры и градостроительства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</si>
  <si>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</si>
  <si>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</si>
  <si>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</si>
  <si>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</si>
  <si>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</si>
  <si>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</si>
  <si>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</si>
  <si>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</si>
  <si>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</si>
  <si>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</si>
  <si>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</si>
  <si>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</si>
  <si>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</si>
  <si>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</si>
  <si>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</si>
  <si>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</si>
  <si>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</si>
  <si>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</si>
  <si>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</si>
  <si>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</si>
  <si>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</si>
  <si>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</si>
  <si>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</si>
  <si>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</si>
  <si>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</si>
  <si>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</si>
  <si>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</si>
  <si>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</si>
  <si>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</si>
  <si>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</si>
  <si>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</si>
  <si>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</si>
  <si>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</si>
  <si>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</si>
  <si>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</si>
  <si>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</si>
  <si>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</si>
  <si>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</si>
  <si>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</si>
  <si>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</si>
  <si>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</si>
  <si>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</si>
  <si>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</si>
  <si>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</si>
  <si>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</si>
  <si>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</si>
  <si>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Уплата прочих налогов, сборов       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</si>
  <si>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</si>
  <si>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</si>
  <si>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</si>
  <si>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</si>
  <si>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</si>
  <si>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</si>
  <si>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</si>
  <si>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</si>
  <si>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</si>
  <si>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</si>
  <si>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</si>
  <si>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</si>
  <si>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</si>
  <si>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</si>
  <si>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</si>
  <si>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</si>
  <si>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</si>
  <si>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</si>
  <si>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</si>
  <si>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</si>
  <si>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</si>
  <si>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</si>
  <si>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</si>
  <si>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</si>
  <si>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</si>
  <si>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</si>
  <si>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</si>
  <si>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</si>
  <si>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</si>
  <si>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</si>
  <si>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</si>
  <si>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Дотации бюджетам субъектов Российской Федерации и муниципальных образований</t>
  </si>
  <si>
    <t>01001</t>
  </si>
  <si>
    <t>151</t>
  </si>
  <si>
    <t>01003</t>
  </si>
  <si>
    <t>02041</t>
  </si>
  <si>
    <t>02078</t>
  </si>
  <si>
    <t>02999</t>
  </si>
  <si>
    <t>Субвенции бюджетам субъектов Российской Федерации и муниципальных образований</t>
  </si>
  <si>
    <t>03003</t>
  </si>
  <si>
    <t>03015</t>
  </si>
  <si>
    <t>03024</t>
  </si>
  <si>
    <t>МП "Сохранность автомобильных дорог общего пользования местного значения муниципального образования «Приамурское городское поселение» на 2015 год и на плановый период 2016 и 2017 годов"</t>
  </si>
  <si>
    <t>МП "Ремонт дворовых территорий многоквартирных домов, проездов к дворовым территориям многоквартирных домов "Приамурского городского поселения" на 2015 и плановый период 2016 и 2017 годов"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</si>
  <si>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</si>
  <si>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</si>
  <si>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</si>
  <si>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</si>
  <si>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</si>
  <si>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</si>
  <si>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</si>
  <si>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</si>
  <si>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</si>
  <si>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</si>
  <si>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 xml:space="preserve">                                к решению Собрания депутатов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</si>
  <si>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</si>
  <si>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</si>
  <si>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</si>
  <si>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</si>
  <si>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</si>
  <si>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</si>
  <si>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</si>
  <si>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</si>
  <si>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</si>
  <si>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</si>
  <si>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</si>
  <si>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</si>
  <si>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</si>
  <si>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</si>
  <si>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</si>
  <si>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</si>
  <si>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</si>
  <si>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</si>
  <si>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</si>
  <si>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r>
      <t xml:space="preserve">                                от </t>
    </r>
    <r>
      <rPr>
        <u val="single"/>
        <sz val="12"/>
        <color indexed="8"/>
        <rFont val="Times New Roman"/>
        <family val="1"/>
      </rPr>
      <t>___________</t>
    </r>
    <r>
      <rPr>
        <sz val="12"/>
        <color indexed="8"/>
        <rFont val="Times New Roman"/>
        <family val="1"/>
      </rPr>
      <t xml:space="preserve">  № ____</t>
    </r>
  </si>
  <si>
    <t xml:space="preserve">                к решению Собрания депутатов</t>
  </si>
  <si>
    <t>наименование</t>
  </si>
  <si>
    <t>Срок реализации (годы)</t>
  </si>
  <si>
    <t xml:space="preserve">                                Приложение № 1</t>
  </si>
  <si>
    <t>Приложение № 7</t>
  </si>
  <si>
    <t>Иные межбюджетные трансферты</t>
  </si>
  <si>
    <t>Перечень главных администраторов источников финансирования дефицита бюджета  Приамурского городского поселения</t>
  </si>
  <si>
    <t xml:space="preserve">Прочая  закупка  товаров,  работ и услуг для государственных нужд                
</t>
  </si>
  <si>
    <t>0000000</t>
  </si>
  <si>
    <t>Проведение выборов представительных органов поселения</t>
  </si>
  <si>
    <t>310</t>
  </si>
  <si>
    <t xml:space="preserve"> Формирование, утверждение, исполнение бюджета поселения и контроль за исполнением данного бюджета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</si>
  <si>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</si>
  <si>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</si>
  <si>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 нужд</t>
  </si>
  <si>
    <t>Иные закупки товаров, работ и услуг для обеспечения государственных (муниципальных нужд)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</si>
  <si>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</si>
  <si>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</si>
  <si>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</si>
  <si>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</si>
  <si>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</si>
  <si>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</si>
  <si>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</si>
  <si>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</si>
  <si>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</si>
  <si>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</si>
  <si>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</si>
  <si>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</si>
  <si>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</si>
  <si>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</si>
  <si>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</si>
  <si>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</si>
  <si>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</si>
  <si>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</si>
  <si>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</si>
  <si>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</si>
  <si>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Финансовый отдел администрации Смидовичского муниципального района Еврейской автономной области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</si>
  <si>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</si>
  <si>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</si>
  <si>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</si>
  <si>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</si>
  <si>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Муниципальные программы</t>
  </si>
  <si>
    <t>2015 (тыс. рублей)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</si>
  <si>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</si>
  <si>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</si>
  <si>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02240</t>
  </si>
  <si>
    <t>Доходы от уплаты акцизов на моторные масла для дизеьных и (или) карбюраторных (инжекторных) двигателей,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</si>
  <si>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</si>
  <si>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</si>
  <si>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02260</t>
  </si>
  <si>
    <t>111 05013 13 0000 120</t>
  </si>
  <si>
    <t>25.12.2015 № 188</t>
  </si>
  <si>
    <t xml:space="preserve">                от 25.12.2015  № 188</t>
  </si>
  <si>
    <t>от 25.12.2015 № 188</t>
  </si>
  <si>
    <t xml:space="preserve">                                                           от 25.12.2015 № 188</t>
  </si>
  <si>
    <t>от 25.12.2015   №  188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</si>
</sst>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7" fontId="4" fillId="0" borderId="10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7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166" fontId="13" fillId="0" borderId="10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17" fillId="0" borderId="14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167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1" fontId="12" fillId="0" borderId="10" xfId="0" applyNumberFormat="1" applyFont="1" applyBorder="1" applyAlignment="1">
      <alignment horizontal="center"/>
    </xf>
    <xf numFmtId="2" fontId="11" fillId="0" borderId="10" xfId="60" applyNumberFormat="1" applyFont="1" applyFill="1" applyBorder="1" applyAlignment="1">
      <alignment horizontal="right"/>
    </xf>
    <xf numFmtId="2" fontId="12" fillId="0" borderId="10" xfId="6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166" fontId="11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3" fillId="0" borderId="10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10" xfId="0" applyNumberFormat="1" applyFont="1" applyFill="1" applyBorder="1" applyAlignment="1">
      <alignment horizontal="right"/>
    </xf>
    <xf numFmtId="166" fontId="12" fillId="0" borderId="10" xfId="0" applyNumberFormat="1" applyFont="1" applyFill="1" applyBorder="1" applyAlignment="1">
      <alignment/>
    </xf>
    <xf numFmtId="166" fontId="16" fillId="0" borderId="10" xfId="0" applyNumberFormat="1" applyFont="1" applyFill="1" applyBorder="1" applyAlignment="1">
      <alignment horizontal="right"/>
    </xf>
    <xf numFmtId="49" fontId="14" fillId="35" borderId="10" xfId="0" applyNumberFormat="1" applyFont="1" applyFill="1" applyBorder="1" applyAlignment="1">
      <alignment wrapText="1"/>
    </xf>
    <xf numFmtId="49" fontId="25" fillId="0" borderId="11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3" xfId="0" applyFont="1" applyBorder="1" applyAlignment="1">
      <alignment vertical="top" wrapText="1"/>
    </xf>
    <xf numFmtId="2" fontId="16" fillId="0" borderId="10" xfId="6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top" wrapText="1"/>
    </xf>
    <xf numFmtId="165" fontId="9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 vertical="justify" wrapText="1"/>
    </xf>
    <xf numFmtId="49" fontId="5" fillId="33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7" sqref="C7:D8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92" customWidth="1"/>
    <col min="4" max="4" width="17.25390625" style="92" customWidth="1"/>
    <col min="5" max="5" width="14.875" style="1" bestFit="1" customWidth="1"/>
    <col min="6" max="16384" width="9.125" style="1" customWidth="1"/>
  </cols>
  <sheetData>
    <row r="1" spans="1:4" ht="15.75">
      <c r="A1" s="82"/>
      <c r="B1" s="69"/>
      <c r="C1" s="261" t="s">
        <v>537</v>
      </c>
      <c r="D1" s="261"/>
    </row>
    <row r="2" spans="1:4" ht="12.75" customHeight="1">
      <c r="A2" s="82"/>
      <c r="B2" s="69"/>
      <c r="C2" s="83" t="s">
        <v>513</v>
      </c>
      <c r="D2" s="83"/>
    </row>
    <row r="3" spans="1:4" ht="15.75" customHeight="1">
      <c r="A3" s="82"/>
      <c r="B3" s="69"/>
      <c r="C3" s="83" t="s">
        <v>533</v>
      </c>
      <c r="D3" s="83" t="s">
        <v>585</v>
      </c>
    </row>
    <row r="4" spans="1:4" ht="15.75">
      <c r="A4" s="82"/>
      <c r="B4" s="69"/>
      <c r="C4" s="84"/>
      <c r="D4" s="84"/>
    </row>
    <row r="5" spans="1:5" ht="31.5" customHeight="1">
      <c r="A5" s="262" t="s">
        <v>278</v>
      </c>
      <c r="B5" s="262"/>
      <c r="C5" s="262"/>
      <c r="D5" s="262"/>
      <c r="E5" s="262"/>
    </row>
    <row r="7" spans="1:5" s="72" customFormat="1" ht="32.25" customHeight="1">
      <c r="A7" s="260" t="s">
        <v>509</v>
      </c>
      <c r="B7" s="260"/>
      <c r="C7" s="263" t="s">
        <v>510</v>
      </c>
      <c r="D7" s="264"/>
      <c r="E7" s="267" t="s">
        <v>279</v>
      </c>
    </row>
    <row r="8" spans="1:5" s="72" customFormat="1" ht="78.75" customHeight="1">
      <c r="A8" s="31" t="s">
        <v>511</v>
      </c>
      <c r="B8" s="31" t="s">
        <v>514</v>
      </c>
      <c r="C8" s="265"/>
      <c r="D8" s="266"/>
      <c r="E8" s="267"/>
    </row>
    <row r="9" spans="1:5" s="87" customFormat="1" ht="15">
      <c r="A9" s="85" t="s">
        <v>515</v>
      </c>
      <c r="B9" s="86" t="s">
        <v>516</v>
      </c>
      <c r="C9" s="260">
        <v>3</v>
      </c>
      <c r="D9" s="260"/>
      <c r="E9" s="33">
        <v>4</v>
      </c>
    </row>
    <row r="10" spans="1:5" s="89" customFormat="1" ht="30.75" customHeight="1">
      <c r="A10" s="27" t="s">
        <v>544</v>
      </c>
      <c r="B10" s="88" t="s">
        <v>517</v>
      </c>
      <c r="C10" s="268" t="s">
        <v>518</v>
      </c>
      <c r="D10" s="269"/>
      <c r="E10" s="167">
        <f>E11</f>
        <v>1589.5000000000036</v>
      </c>
    </row>
    <row r="11" spans="1:5" s="89" customFormat="1" ht="27.75" customHeight="1">
      <c r="A11" s="27" t="s">
        <v>544</v>
      </c>
      <c r="B11" s="88" t="s">
        <v>519</v>
      </c>
      <c r="C11" s="268" t="s">
        <v>520</v>
      </c>
      <c r="D11" s="269"/>
      <c r="E11" s="167">
        <f>E12+E16</f>
        <v>1589.5000000000036</v>
      </c>
    </row>
    <row r="12" spans="1:5" s="91" customFormat="1" ht="18.75" customHeight="1">
      <c r="A12" s="27" t="s">
        <v>544</v>
      </c>
      <c r="B12" s="90" t="s">
        <v>521</v>
      </c>
      <c r="C12" s="258" t="s">
        <v>522</v>
      </c>
      <c r="D12" s="259"/>
      <c r="E12" s="168">
        <f>E13</f>
        <v>-18311.6</v>
      </c>
    </row>
    <row r="13" spans="1:5" s="72" customFormat="1" ht="24" customHeight="1">
      <c r="A13" s="27" t="s">
        <v>544</v>
      </c>
      <c r="B13" s="85" t="s">
        <v>523</v>
      </c>
      <c r="C13" s="256" t="s">
        <v>524</v>
      </c>
      <c r="D13" s="257"/>
      <c r="E13" s="169">
        <f>E14</f>
        <v>-18311.6</v>
      </c>
    </row>
    <row r="14" spans="1:5" s="72" customFormat="1" ht="29.25" customHeight="1">
      <c r="A14" s="27" t="s">
        <v>544</v>
      </c>
      <c r="B14" s="85" t="s">
        <v>525</v>
      </c>
      <c r="C14" s="256" t="s">
        <v>526</v>
      </c>
      <c r="D14" s="257"/>
      <c r="E14" s="169">
        <f>E15</f>
        <v>-18311.6</v>
      </c>
    </row>
    <row r="15" spans="1:5" s="72" customFormat="1" ht="30" customHeight="1">
      <c r="A15" s="27" t="s">
        <v>544</v>
      </c>
      <c r="B15" s="85" t="s">
        <v>318</v>
      </c>
      <c r="C15" s="256" t="s">
        <v>319</v>
      </c>
      <c r="D15" s="257"/>
      <c r="E15" s="169">
        <f>-доходы2016!I110</f>
        <v>-18311.6</v>
      </c>
    </row>
    <row r="16" spans="1:5" s="91" customFormat="1" ht="17.25" customHeight="1">
      <c r="A16" s="27" t="s">
        <v>544</v>
      </c>
      <c r="B16" s="90" t="s">
        <v>527</v>
      </c>
      <c r="C16" s="258" t="s">
        <v>528</v>
      </c>
      <c r="D16" s="259"/>
      <c r="E16" s="168">
        <f>E17</f>
        <v>19901.100000000002</v>
      </c>
    </row>
    <row r="17" spans="1:5" s="72" customFormat="1" ht="25.5" customHeight="1">
      <c r="A17" s="27" t="s">
        <v>544</v>
      </c>
      <c r="B17" s="85" t="s">
        <v>529</v>
      </c>
      <c r="C17" s="256" t="s">
        <v>530</v>
      </c>
      <c r="D17" s="257"/>
      <c r="E17" s="169">
        <f>E18</f>
        <v>19901.100000000002</v>
      </c>
    </row>
    <row r="18" spans="1:5" s="72" customFormat="1" ht="29.25" customHeight="1">
      <c r="A18" s="27" t="s">
        <v>544</v>
      </c>
      <c r="B18" s="85" t="s">
        <v>531</v>
      </c>
      <c r="C18" s="256" t="s">
        <v>532</v>
      </c>
      <c r="D18" s="257"/>
      <c r="E18" s="169">
        <f>E19</f>
        <v>19901.100000000002</v>
      </c>
    </row>
    <row r="19" spans="1:5" s="72" customFormat="1" ht="31.5" customHeight="1">
      <c r="A19" s="27" t="s">
        <v>544</v>
      </c>
      <c r="B19" s="85" t="s">
        <v>320</v>
      </c>
      <c r="C19" s="256" t="s">
        <v>321</v>
      </c>
      <c r="D19" s="257"/>
      <c r="E19" s="169">
        <f>'расх 16 г'!I217</f>
        <v>19901.100000000002</v>
      </c>
    </row>
    <row r="20" spans="1:2" ht="15.75">
      <c r="A20" s="3"/>
      <c r="B20" s="3"/>
    </row>
    <row r="21" spans="1:2" ht="15.75">
      <c r="A21" s="3"/>
      <c r="B21" s="3"/>
    </row>
    <row r="22" spans="1:2" ht="15.75">
      <c r="A22" s="3"/>
      <c r="B22" s="3"/>
    </row>
    <row r="23" spans="1:5" ht="15.75">
      <c r="A23" s="3"/>
      <c r="B23" s="3"/>
      <c r="E23" s="208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  <row r="29" spans="1:2" ht="15.75">
      <c r="A29" s="3"/>
      <c r="B29" s="3"/>
    </row>
    <row r="30" spans="1:2" ht="15.75">
      <c r="A30" s="3"/>
      <c r="B30" s="3"/>
    </row>
    <row r="31" spans="1:2" ht="15.75">
      <c r="A31" s="3"/>
      <c r="B31" s="3"/>
    </row>
    <row r="32" spans="1:2" ht="15.75">
      <c r="A32" s="3"/>
      <c r="B32" s="3"/>
    </row>
    <row r="33" spans="1:2" ht="15.75">
      <c r="A33" s="3"/>
      <c r="B33" s="3"/>
    </row>
    <row r="34" spans="1:2" ht="15.75">
      <c r="A34" s="3"/>
      <c r="B34" s="3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  <row r="47" spans="1:2" ht="15.75">
      <c r="A47" s="3"/>
      <c r="B47" s="3"/>
    </row>
  </sheetData>
  <sheetProtection/>
  <mergeCells count="16">
    <mergeCell ref="C9:D9"/>
    <mergeCell ref="C16:D16"/>
    <mergeCell ref="C17:D17"/>
    <mergeCell ref="C1:D1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18.25390625" style="0" customWidth="1"/>
    <col min="2" max="2" width="25.25390625" style="0" customWidth="1"/>
    <col min="3" max="3" width="44.125" style="0" customWidth="1"/>
  </cols>
  <sheetData>
    <row r="1" spans="1:3" s="190" customFormat="1" ht="15.75">
      <c r="A1" s="75"/>
      <c r="B1" s="75"/>
      <c r="C1" s="83" t="s">
        <v>122</v>
      </c>
    </row>
    <row r="2" spans="1:3" s="190" customFormat="1" ht="15.75">
      <c r="A2" s="75"/>
      <c r="B2" s="75"/>
      <c r="C2" s="83" t="s">
        <v>534</v>
      </c>
    </row>
    <row r="3" spans="1:3" s="190" customFormat="1" ht="15.75">
      <c r="A3" s="75"/>
      <c r="B3" s="75"/>
      <c r="C3" s="83" t="s">
        <v>586</v>
      </c>
    </row>
    <row r="4" s="190" customFormat="1" ht="15.75">
      <c r="A4" s="191"/>
    </row>
    <row r="5" spans="1:3" s="192" customFormat="1" ht="36" customHeight="1">
      <c r="A5" s="273" t="s">
        <v>280</v>
      </c>
      <c r="B5" s="273"/>
      <c r="C5" s="273"/>
    </row>
    <row r="6" s="194" customFormat="1" ht="6" customHeight="1">
      <c r="A6" s="193"/>
    </row>
    <row r="7" s="194" customFormat="1" ht="7.5" customHeight="1">
      <c r="A7" s="193" t="s">
        <v>324</v>
      </c>
    </row>
    <row r="8" spans="1:3" ht="27" customHeight="1">
      <c r="A8" s="267" t="s">
        <v>509</v>
      </c>
      <c r="B8" s="267"/>
      <c r="C8" s="274" t="s">
        <v>569</v>
      </c>
    </row>
    <row r="9" spans="1:3" ht="38.25">
      <c r="A9" s="31" t="s">
        <v>567</v>
      </c>
      <c r="B9" s="31" t="s">
        <v>568</v>
      </c>
      <c r="C9" s="275"/>
    </row>
    <row r="10" spans="1:3" ht="28.5" customHeight="1">
      <c r="A10" s="276" t="s">
        <v>570</v>
      </c>
      <c r="B10" s="276"/>
      <c r="C10" s="276"/>
    </row>
    <row r="11" spans="1:3" ht="81" customHeight="1">
      <c r="A11" s="170">
        <v>301</v>
      </c>
      <c r="B11" s="40" t="s">
        <v>584</v>
      </c>
      <c r="C11" s="219" t="s">
        <v>0</v>
      </c>
    </row>
    <row r="12" spans="1:3" ht="51">
      <c r="A12" s="277">
        <v>301</v>
      </c>
      <c r="B12" s="270" t="s">
        <v>1</v>
      </c>
      <c r="C12" s="219" t="s">
        <v>2</v>
      </c>
    </row>
    <row r="13" spans="1:3" ht="25.5">
      <c r="A13" s="277"/>
      <c r="B13" s="270"/>
      <c r="C13" s="197" t="s">
        <v>325</v>
      </c>
    </row>
    <row r="14" spans="1:3" ht="38.25">
      <c r="A14" s="170">
        <v>301</v>
      </c>
      <c r="B14" s="40" t="s">
        <v>3</v>
      </c>
      <c r="C14" s="198" t="s">
        <v>4</v>
      </c>
    </row>
    <row r="15" spans="1:3" ht="38.25">
      <c r="A15" s="170">
        <v>301</v>
      </c>
      <c r="B15" s="40" t="s">
        <v>5</v>
      </c>
      <c r="C15" s="198" t="s">
        <v>6</v>
      </c>
    </row>
    <row r="16" spans="1:3" ht="76.5">
      <c r="A16" s="170">
        <v>301</v>
      </c>
      <c r="B16" s="40" t="s">
        <v>7</v>
      </c>
      <c r="C16" s="198" t="s">
        <v>8</v>
      </c>
    </row>
    <row r="17" spans="1:3" ht="27" customHeight="1">
      <c r="A17" s="170">
        <v>301</v>
      </c>
      <c r="B17" s="40" t="s">
        <v>9</v>
      </c>
      <c r="C17" s="198" t="s">
        <v>10</v>
      </c>
    </row>
    <row r="18" spans="1:3" ht="25.5">
      <c r="A18" s="170">
        <v>301</v>
      </c>
      <c r="B18" s="40" t="s">
        <v>11</v>
      </c>
      <c r="C18" s="198" t="s">
        <v>12</v>
      </c>
    </row>
    <row r="19" spans="1:3" ht="25.5">
      <c r="A19" s="170">
        <v>301</v>
      </c>
      <c r="B19" s="40" t="s">
        <v>13</v>
      </c>
      <c r="C19" s="198" t="s">
        <v>14</v>
      </c>
    </row>
    <row r="20" spans="1:3" ht="89.25">
      <c r="A20" s="170">
        <v>301</v>
      </c>
      <c r="B20" s="40" t="s">
        <v>15</v>
      </c>
      <c r="C20" s="198" t="s">
        <v>16</v>
      </c>
    </row>
    <row r="21" spans="1:3" ht="102">
      <c r="A21" s="170">
        <v>301</v>
      </c>
      <c r="B21" s="40" t="s">
        <v>17</v>
      </c>
      <c r="C21" s="198" t="s">
        <v>18</v>
      </c>
    </row>
    <row r="22" spans="1:3" ht="89.25">
      <c r="A22" s="170">
        <v>301</v>
      </c>
      <c r="B22" s="40" t="s">
        <v>20</v>
      </c>
      <c r="C22" s="198" t="s">
        <v>21</v>
      </c>
    </row>
    <row r="23" spans="1:3" ht="102">
      <c r="A23" s="170">
        <v>301</v>
      </c>
      <c r="B23" s="40" t="s">
        <v>22</v>
      </c>
      <c r="C23" s="198" t="s">
        <v>23</v>
      </c>
    </row>
    <row r="24" spans="1:3" ht="51">
      <c r="A24" s="170">
        <v>301</v>
      </c>
      <c r="B24" s="40" t="s">
        <v>24</v>
      </c>
      <c r="C24" s="198" t="s">
        <v>25</v>
      </c>
    </row>
    <row r="25" spans="1:3" ht="51">
      <c r="A25" s="170">
        <v>301</v>
      </c>
      <c r="B25" s="40" t="s">
        <v>26</v>
      </c>
      <c r="C25" s="198" t="s">
        <v>27</v>
      </c>
    </row>
    <row r="26" spans="1:3" ht="25.5">
      <c r="A26" s="170">
        <v>301</v>
      </c>
      <c r="B26" s="40" t="s">
        <v>28</v>
      </c>
      <c r="C26" s="198" t="s">
        <v>29</v>
      </c>
    </row>
    <row r="27" spans="1:3" ht="51">
      <c r="A27" s="170">
        <v>301</v>
      </c>
      <c r="B27" s="40" t="s">
        <v>30</v>
      </c>
      <c r="C27" s="198" t="s">
        <v>31</v>
      </c>
    </row>
    <row r="28" spans="1:3" ht="51">
      <c r="A28" s="170">
        <v>301</v>
      </c>
      <c r="B28" s="40" t="s">
        <v>32</v>
      </c>
      <c r="C28" s="198" t="s">
        <v>33</v>
      </c>
    </row>
    <row r="29" spans="1:3" ht="51">
      <c r="A29" s="170">
        <v>301</v>
      </c>
      <c r="B29" s="40" t="s">
        <v>34</v>
      </c>
      <c r="C29" s="198" t="s">
        <v>35</v>
      </c>
    </row>
    <row r="30" spans="1:3" ht="63.75">
      <c r="A30" s="170">
        <v>301</v>
      </c>
      <c r="B30" s="40" t="s">
        <v>36</v>
      </c>
      <c r="C30" s="198" t="s">
        <v>37</v>
      </c>
    </row>
    <row r="31" spans="1:3" ht="51">
      <c r="A31" s="170">
        <v>301</v>
      </c>
      <c r="B31" s="40" t="s">
        <v>38</v>
      </c>
      <c r="C31" s="198" t="s">
        <v>39</v>
      </c>
    </row>
    <row r="32" spans="1:3" ht="51">
      <c r="A32" s="170">
        <v>301</v>
      </c>
      <c r="B32" s="40" t="s">
        <v>40</v>
      </c>
      <c r="C32" s="198" t="s">
        <v>41</v>
      </c>
    </row>
    <row r="33" spans="1:3" ht="76.5">
      <c r="A33" s="220">
        <v>301</v>
      </c>
      <c r="B33" s="221" t="s">
        <v>42</v>
      </c>
      <c r="C33" s="218" t="s">
        <v>290</v>
      </c>
    </row>
    <row r="34" spans="1:3" ht="67.5" customHeight="1">
      <c r="A34" s="170">
        <v>301</v>
      </c>
      <c r="B34" s="40" t="s">
        <v>43</v>
      </c>
      <c r="C34" s="198" t="s">
        <v>573</v>
      </c>
    </row>
    <row r="35" spans="1:3" ht="89.25">
      <c r="A35" s="170">
        <v>301</v>
      </c>
      <c r="B35" s="40" t="s">
        <v>45</v>
      </c>
      <c r="C35" s="198" t="s">
        <v>46</v>
      </c>
    </row>
    <row r="36" spans="1:3" ht="51">
      <c r="A36" s="170">
        <v>301</v>
      </c>
      <c r="B36" s="40" t="s">
        <v>571</v>
      </c>
      <c r="C36" s="198" t="s">
        <v>572</v>
      </c>
    </row>
    <row r="37" spans="1:3" ht="38.25">
      <c r="A37" s="170">
        <v>301</v>
      </c>
      <c r="B37" s="40" t="s">
        <v>47</v>
      </c>
      <c r="C37" s="198" t="s">
        <v>48</v>
      </c>
    </row>
    <row r="38" spans="1:3" ht="25.5">
      <c r="A38" s="170">
        <v>301</v>
      </c>
      <c r="B38" s="40" t="s">
        <v>49</v>
      </c>
      <c r="C38" s="198" t="s">
        <v>50</v>
      </c>
    </row>
    <row r="39" spans="1:3" ht="25.5">
      <c r="A39" s="170">
        <v>301</v>
      </c>
      <c r="B39" s="40" t="s">
        <v>51</v>
      </c>
      <c r="C39" s="198" t="s">
        <v>52</v>
      </c>
    </row>
    <row r="40" spans="1:3" ht="27.75" customHeight="1">
      <c r="A40" s="170">
        <v>301</v>
      </c>
      <c r="B40" s="40" t="s">
        <v>53</v>
      </c>
      <c r="C40" s="198" t="s">
        <v>54</v>
      </c>
    </row>
    <row r="41" spans="1:3" ht="27" customHeight="1">
      <c r="A41" s="170">
        <v>301</v>
      </c>
      <c r="B41" s="40" t="s">
        <v>55</v>
      </c>
      <c r="C41" s="198" t="s">
        <v>56</v>
      </c>
    </row>
    <row r="42" spans="1:3" ht="38.25">
      <c r="A42" s="170">
        <v>301</v>
      </c>
      <c r="B42" s="40" t="s">
        <v>57</v>
      </c>
      <c r="C42" s="198" t="s">
        <v>58</v>
      </c>
    </row>
    <row r="43" spans="1:3" ht="18.75" customHeight="1">
      <c r="A43" s="170">
        <v>301</v>
      </c>
      <c r="B43" s="40" t="s">
        <v>59</v>
      </c>
      <c r="C43" s="198" t="s">
        <v>60</v>
      </c>
    </row>
    <row r="44" spans="1:3" ht="76.5">
      <c r="A44" s="170">
        <v>301</v>
      </c>
      <c r="B44" s="40" t="s">
        <v>61</v>
      </c>
      <c r="C44" s="198" t="s">
        <v>101</v>
      </c>
    </row>
    <row r="45" spans="1:3" ht="25.5">
      <c r="A45" s="170">
        <v>301</v>
      </c>
      <c r="B45" s="40" t="s">
        <v>102</v>
      </c>
      <c r="C45" s="198" t="s">
        <v>103</v>
      </c>
    </row>
    <row r="46" spans="1:3" ht="38.25">
      <c r="A46" s="170">
        <v>301</v>
      </c>
      <c r="B46" s="40" t="s">
        <v>104</v>
      </c>
      <c r="C46" s="198" t="s">
        <v>105</v>
      </c>
    </row>
    <row r="47" spans="1:3" ht="38.25">
      <c r="A47" s="170">
        <v>301</v>
      </c>
      <c r="B47" s="40" t="s">
        <v>106</v>
      </c>
      <c r="C47" s="198" t="s">
        <v>107</v>
      </c>
    </row>
    <row r="48" spans="1:3" ht="51">
      <c r="A48" s="170">
        <v>301</v>
      </c>
      <c r="B48" s="40" t="s">
        <v>108</v>
      </c>
      <c r="C48" s="198" t="s">
        <v>109</v>
      </c>
    </row>
    <row r="49" spans="1:3" ht="89.25">
      <c r="A49" s="170">
        <v>301</v>
      </c>
      <c r="B49" s="40" t="s">
        <v>110</v>
      </c>
      <c r="C49" s="198" t="s">
        <v>111</v>
      </c>
    </row>
    <row r="50" spans="1:3" ht="18.75" customHeight="1">
      <c r="A50" s="170">
        <v>301</v>
      </c>
      <c r="B50" s="40" t="s">
        <v>112</v>
      </c>
      <c r="C50" s="198" t="s">
        <v>113</v>
      </c>
    </row>
    <row r="51" spans="1:3" ht="38.25">
      <c r="A51" s="170">
        <v>301</v>
      </c>
      <c r="B51" s="40" t="s">
        <v>114</v>
      </c>
      <c r="C51" s="198" t="s">
        <v>115</v>
      </c>
    </row>
    <row r="52" spans="1:3" ht="42" customHeight="1">
      <c r="A52" s="170">
        <v>301</v>
      </c>
      <c r="B52" s="40" t="s">
        <v>116</v>
      </c>
      <c r="C52" s="198" t="s">
        <v>117</v>
      </c>
    </row>
    <row r="53" spans="1:3" ht="38.25">
      <c r="A53" s="170">
        <v>301</v>
      </c>
      <c r="B53" s="40" t="s">
        <v>118</v>
      </c>
      <c r="C53" s="198" t="s">
        <v>137</v>
      </c>
    </row>
    <row r="54" spans="1:3" ht="12.75">
      <c r="A54" s="170">
        <v>301</v>
      </c>
      <c r="B54" s="40" t="s">
        <v>138</v>
      </c>
      <c r="C54" s="198" t="s">
        <v>139</v>
      </c>
    </row>
    <row r="55" spans="1:3" ht="66.75" customHeight="1">
      <c r="A55" s="170">
        <v>301</v>
      </c>
      <c r="B55" s="40" t="s">
        <v>140</v>
      </c>
      <c r="C55" s="198" t="s">
        <v>141</v>
      </c>
    </row>
    <row r="56" spans="1:3" ht="41.25" customHeight="1">
      <c r="A56" s="170">
        <v>301</v>
      </c>
      <c r="B56" s="40" t="s">
        <v>142</v>
      </c>
      <c r="C56" s="198" t="s">
        <v>143</v>
      </c>
    </row>
    <row r="57" spans="1:3" ht="67.5" customHeight="1">
      <c r="A57" s="170">
        <v>301</v>
      </c>
      <c r="B57" s="40" t="s">
        <v>144</v>
      </c>
      <c r="C57" s="198" t="s">
        <v>145</v>
      </c>
    </row>
    <row r="58" spans="1:3" ht="63.75">
      <c r="A58" s="170">
        <v>301</v>
      </c>
      <c r="B58" s="40" t="s">
        <v>146</v>
      </c>
      <c r="C58" s="198" t="s">
        <v>147</v>
      </c>
    </row>
    <row r="59" spans="1:3" ht="63.75">
      <c r="A59" s="170">
        <v>301</v>
      </c>
      <c r="B59" s="40" t="s">
        <v>148</v>
      </c>
      <c r="C59" s="198" t="s">
        <v>149</v>
      </c>
    </row>
    <row r="60" spans="1:3" ht="25.5">
      <c r="A60" s="170">
        <v>301</v>
      </c>
      <c r="B60" s="40" t="s">
        <v>150</v>
      </c>
      <c r="C60" s="198" t="s">
        <v>151</v>
      </c>
    </row>
    <row r="61" spans="1:3" ht="38.25">
      <c r="A61" s="170">
        <v>301</v>
      </c>
      <c r="B61" s="40" t="s">
        <v>152</v>
      </c>
      <c r="C61" s="198" t="s">
        <v>153</v>
      </c>
    </row>
    <row r="62" spans="1:3" ht="89.25">
      <c r="A62" s="170">
        <v>301</v>
      </c>
      <c r="B62" s="40" t="s">
        <v>154</v>
      </c>
      <c r="C62" s="198" t="s">
        <v>258</v>
      </c>
    </row>
    <row r="63" spans="1:3" ht="51">
      <c r="A63" s="170">
        <v>301</v>
      </c>
      <c r="B63" s="40" t="s">
        <v>259</v>
      </c>
      <c r="C63" s="198" t="s">
        <v>260</v>
      </c>
    </row>
    <row r="64" spans="1:3" ht="12.75" customHeight="1" hidden="1">
      <c r="A64" s="195"/>
      <c r="B64" s="195"/>
      <c r="C64" s="197"/>
    </row>
    <row r="65" spans="1:3" ht="12.75" customHeight="1" hidden="1">
      <c r="A65" s="31"/>
      <c r="B65" s="31"/>
      <c r="C65" s="198"/>
    </row>
    <row r="66" spans="1:3" ht="30" customHeight="1">
      <c r="A66" s="278" t="s">
        <v>328</v>
      </c>
      <c r="B66" s="278"/>
      <c r="C66" s="278"/>
    </row>
    <row r="67" spans="1:3" ht="27.75" customHeight="1">
      <c r="A67" s="222" t="s">
        <v>544</v>
      </c>
      <c r="B67" s="40" t="s">
        <v>9</v>
      </c>
      <c r="C67" s="198" t="s">
        <v>10</v>
      </c>
    </row>
    <row r="68" spans="1:3" ht="25.5">
      <c r="A68" s="222" t="s">
        <v>544</v>
      </c>
      <c r="B68" s="40" t="s">
        <v>11</v>
      </c>
      <c r="C68" s="198" t="s">
        <v>12</v>
      </c>
    </row>
    <row r="69" spans="1:3" ht="25.5">
      <c r="A69" s="222" t="s">
        <v>544</v>
      </c>
      <c r="B69" s="40" t="s">
        <v>49</v>
      </c>
      <c r="C69" s="198" t="s">
        <v>50</v>
      </c>
    </row>
    <row r="70" spans="1:3" ht="25.5">
      <c r="A70" s="222" t="s">
        <v>544</v>
      </c>
      <c r="B70" s="40" t="s">
        <v>51</v>
      </c>
      <c r="C70" s="198" t="s">
        <v>52</v>
      </c>
    </row>
    <row r="71" spans="1:3" ht="12.75">
      <c r="A71" s="199"/>
      <c r="B71" s="210"/>
      <c r="C71" s="210"/>
    </row>
    <row r="72" spans="1:3" ht="42" customHeight="1">
      <c r="A72" s="270" t="s">
        <v>329</v>
      </c>
      <c r="B72" s="271"/>
      <c r="C72" s="272"/>
    </row>
    <row r="73" spans="1:3" ht="12.75">
      <c r="A73" s="211"/>
      <c r="B73" s="211"/>
      <c r="C73" s="211"/>
    </row>
    <row r="74" spans="1:3" ht="12.75">
      <c r="A74" s="211"/>
      <c r="B74" s="211"/>
      <c r="C74" s="211"/>
    </row>
    <row r="75" spans="1:3" ht="12.75">
      <c r="A75" s="211"/>
      <c r="B75" s="211"/>
      <c r="C75" s="211"/>
    </row>
    <row r="76" spans="1:3" ht="12.75">
      <c r="A76" s="211"/>
      <c r="B76" s="211"/>
      <c r="C76" s="211"/>
    </row>
    <row r="77" spans="1:3" ht="12.75">
      <c r="A77" s="211"/>
      <c r="B77" s="211"/>
      <c r="C77" s="211"/>
    </row>
    <row r="78" spans="1:3" ht="12.75">
      <c r="A78" s="211"/>
      <c r="B78" s="211"/>
      <c r="C78" s="211"/>
    </row>
    <row r="79" spans="1:3" ht="12.75">
      <c r="A79" s="211"/>
      <c r="B79" s="211"/>
      <c r="C79" s="211"/>
    </row>
    <row r="80" spans="1:3" ht="12.75">
      <c r="A80" s="211"/>
      <c r="B80" s="211"/>
      <c r="C80" s="211"/>
    </row>
    <row r="81" spans="1:3" ht="12.75">
      <c r="A81" s="211"/>
      <c r="B81" s="211"/>
      <c r="C81" s="211"/>
    </row>
    <row r="82" spans="1:3" ht="12.75">
      <c r="A82" s="211"/>
      <c r="B82" s="211"/>
      <c r="C82" s="211"/>
    </row>
    <row r="83" spans="1:3" ht="12.75">
      <c r="A83" s="211"/>
      <c r="B83" s="211"/>
      <c r="C83" s="211"/>
    </row>
    <row r="84" spans="1:3" ht="12.75">
      <c r="A84" s="211"/>
      <c r="B84" s="211"/>
      <c r="C84" s="211"/>
    </row>
    <row r="85" spans="1:3" ht="12.75">
      <c r="A85" s="211"/>
      <c r="B85" s="211"/>
      <c r="C85" s="211"/>
    </row>
    <row r="86" spans="1:3" ht="12.75">
      <c r="A86" s="211"/>
      <c r="B86" s="211"/>
      <c r="C86" s="211"/>
    </row>
    <row r="87" spans="1:3" ht="12.75">
      <c r="A87" s="211"/>
      <c r="B87" s="211"/>
      <c r="C87" s="211"/>
    </row>
    <row r="88" spans="1:3" ht="12.75">
      <c r="A88" s="211"/>
      <c r="B88" s="211"/>
      <c r="C88" s="211"/>
    </row>
    <row r="89" spans="1:3" ht="12.75">
      <c r="A89" s="211"/>
      <c r="B89" s="211"/>
      <c r="C89" s="211"/>
    </row>
    <row r="90" spans="1:3" ht="12.75">
      <c r="A90" s="211"/>
      <c r="B90" s="211"/>
      <c r="C90" s="211"/>
    </row>
    <row r="91" spans="1:3" ht="12.75">
      <c r="A91" s="211"/>
      <c r="B91" s="211"/>
      <c r="C91" s="211"/>
    </row>
    <row r="92" spans="1:3" ht="12.75">
      <c r="A92" s="211"/>
      <c r="B92" s="211"/>
      <c r="C92" s="211"/>
    </row>
    <row r="93" spans="1:3" ht="12.75">
      <c r="A93" s="211"/>
      <c r="B93" s="211"/>
      <c r="C93" s="211"/>
    </row>
    <row r="94" spans="1:3" ht="12.75">
      <c r="A94" s="211"/>
      <c r="B94" s="211"/>
      <c r="C94" s="211"/>
    </row>
    <row r="95" spans="1:3" ht="12.75">
      <c r="A95" s="211"/>
      <c r="B95" s="211"/>
      <c r="C95" s="211"/>
    </row>
    <row r="96" spans="1:3" ht="12.75">
      <c r="A96" s="211"/>
      <c r="B96" s="211"/>
      <c r="C96" s="211"/>
    </row>
    <row r="97" spans="1:3" ht="12.75">
      <c r="A97" s="211"/>
      <c r="B97" s="211"/>
      <c r="C97" s="211"/>
    </row>
    <row r="98" spans="1:3" ht="12.75">
      <c r="A98" s="211"/>
      <c r="B98" s="211"/>
      <c r="C98" s="211"/>
    </row>
    <row r="99" spans="1:3" ht="12.75">
      <c r="A99" s="211"/>
      <c r="B99" s="211"/>
      <c r="C99" s="211"/>
    </row>
    <row r="100" spans="1:3" ht="12.75">
      <c r="A100" s="211"/>
      <c r="B100" s="211"/>
      <c r="C100" s="211"/>
    </row>
    <row r="101" spans="1:3" ht="12.75">
      <c r="A101" s="211"/>
      <c r="B101" s="211"/>
      <c r="C101" s="211"/>
    </row>
    <row r="102" spans="1:3" ht="12.75">
      <c r="A102" s="211"/>
      <c r="B102" s="211"/>
      <c r="C102" s="211"/>
    </row>
    <row r="103" spans="1:3" ht="12.75">
      <c r="A103" s="211"/>
      <c r="B103" s="211"/>
      <c r="C103" s="211"/>
    </row>
    <row r="104" spans="1:3" ht="12.75">
      <c r="A104" s="211"/>
      <c r="B104" s="211"/>
      <c r="C104" s="211"/>
    </row>
    <row r="105" spans="1:3" ht="12.75">
      <c r="A105" s="211"/>
      <c r="B105" s="211"/>
      <c r="C105" s="211"/>
    </row>
    <row r="106" spans="1:3" ht="12.75">
      <c r="A106" s="211"/>
      <c r="B106" s="211"/>
      <c r="C106" s="211"/>
    </row>
    <row r="107" spans="1:3" ht="12.75">
      <c r="A107" s="211"/>
      <c r="B107" s="211"/>
      <c r="C107" s="211"/>
    </row>
    <row r="108" spans="1:3" ht="12.75">
      <c r="A108" s="211"/>
      <c r="B108" s="211"/>
      <c r="C108" s="211"/>
    </row>
    <row r="109" spans="1:3" ht="12.75">
      <c r="A109" s="211"/>
      <c r="B109" s="211"/>
      <c r="C109" s="211"/>
    </row>
    <row r="110" spans="1:3" ht="12.75">
      <c r="A110" s="211"/>
      <c r="B110" s="211"/>
      <c r="C110" s="211"/>
    </row>
    <row r="111" spans="1:3" ht="12.75">
      <c r="A111" s="211"/>
      <c r="B111" s="211"/>
      <c r="C111" s="211"/>
    </row>
    <row r="112" spans="1:3" ht="12.75">
      <c r="A112" s="211"/>
      <c r="B112" s="211"/>
      <c r="C112" s="211"/>
    </row>
    <row r="113" spans="1:3" ht="12.75">
      <c r="A113" s="211"/>
      <c r="B113" s="211"/>
      <c r="C113" s="211"/>
    </row>
    <row r="114" spans="1:3" ht="12.75">
      <c r="A114" s="211"/>
      <c r="B114" s="211"/>
      <c r="C114" s="211"/>
    </row>
    <row r="115" spans="1:3" ht="12.75">
      <c r="A115" s="211"/>
      <c r="B115" s="211"/>
      <c r="C115" s="211"/>
    </row>
    <row r="116" spans="1:3" ht="12.75">
      <c r="A116" s="211"/>
      <c r="B116" s="211"/>
      <c r="C116" s="211"/>
    </row>
    <row r="117" spans="1:3" ht="12.75">
      <c r="A117" s="211"/>
      <c r="B117" s="211"/>
      <c r="C117" s="211"/>
    </row>
    <row r="118" spans="1:3" ht="12.75">
      <c r="A118" s="211"/>
      <c r="B118" s="211"/>
      <c r="C118" s="211"/>
    </row>
    <row r="119" spans="1:3" ht="12.75">
      <c r="A119" s="211"/>
      <c r="B119" s="211"/>
      <c r="C119" s="211"/>
    </row>
    <row r="120" spans="1:3" ht="12.75">
      <c r="A120" s="211"/>
      <c r="B120" s="211"/>
      <c r="C120" s="211"/>
    </row>
    <row r="121" spans="1:3" ht="12.75">
      <c r="A121" s="211"/>
      <c r="B121" s="211"/>
      <c r="C121" s="211"/>
    </row>
    <row r="122" spans="1:3" ht="12.75">
      <c r="A122" s="211"/>
      <c r="B122" s="211"/>
      <c r="C122" s="211"/>
    </row>
    <row r="123" spans="1:3" ht="12.75">
      <c r="A123" s="211"/>
      <c r="B123" s="211"/>
      <c r="C123" s="211"/>
    </row>
    <row r="124" spans="1:3" ht="12.75">
      <c r="A124" s="211"/>
      <c r="B124" s="211"/>
      <c r="C124" s="211"/>
    </row>
    <row r="125" spans="1:3" ht="12.75">
      <c r="A125" s="211"/>
      <c r="B125" s="211"/>
      <c r="C125" s="211"/>
    </row>
    <row r="126" spans="1:3" ht="12.75">
      <c r="A126" s="211"/>
      <c r="B126" s="211"/>
      <c r="C126" s="211"/>
    </row>
    <row r="127" spans="1:3" ht="12.75">
      <c r="A127" s="211"/>
      <c r="B127" s="211"/>
      <c r="C127" s="211"/>
    </row>
  </sheetData>
  <sheetProtection/>
  <mergeCells count="8">
    <mergeCell ref="A72:C72"/>
    <mergeCell ref="A5:C5"/>
    <mergeCell ref="C8:C9"/>
    <mergeCell ref="A10:C10"/>
    <mergeCell ref="A12:A13"/>
    <mergeCell ref="B12:B13"/>
    <mergeCell ref="A66:C66"/>
    <mergeCell ref="A8:B8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1" sqref="A11:F11"/>
    </sheetView>
  </sheetViews>
  <sheetFormatPr defaultColWidth="9.00390625" defaultRowHeight="12.75"/>
  <cols>
    <col min="1" max="1" width="10.875" style="0" customWidth="1"/>
    <col min="2" max="2" width="30.25390625" style="0" customWidth="1"/>
    <col min="6" max="6" width="19.375" style="0" customWidth="1"/>
  </cols>
  <sheetData>
    <row r="1" spans="1:13" ht="15.75">
      <c r="A1" s="1"/>
      <c r="B1" s="12"/>
      <c r="C1" s="68"/>
      <c r="D1" s="69" t="s">
        <v>123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1"/>
      <c r="B2" s="12"/>
      <c r="C2" s="71"/>
      <c r="D2" s="69" t="s">
        <v>344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"/>
      <c r="B3" s="12"/>
      <c r="C3" s="71"/>
      <c r="D3" s="69" t="s">
        <v>587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1"/>
      <c r="B4" s="12"/>
      <c r="C4" s="71"/>
      <c r="D4" s="69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1"/>
      <c r="B5" s="12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28.5" customHeight="1">
      <c r="A6" s="281" t="s">
        <v>540</v>
      </c>
      <c r="B6" s="281"/>
      <c r="C6" s="281"/>
      <c r="D6" s="281"/>
      <c r="E6" s="281"/>
      <c r="F6" s="281"/>
      <c r="G6" s="1"/>
      <c r="H6" s="1"/>
      <c r="I6" s="1"/>
      <c r="J6" s="1"/>
      <c r="K6" s="1"/>
      <c r="L6" s="1"/>
      <c r="M6" s="1"/>
    </row>
    <row r="8" spans="1:6" s="72" customFormat="1" ht="32.25" customHeight="1">
      <c r="A8" s="260" t="s">
        <v>509</v>
      </c>
      <c r="B8" s="260"/>
      <c r="C8" s="267" t="s">
        <v>510</v>
      </c>
      <c r="D8" s="267"/>
      <c r="E8" s="267"/>
      <c r="F8" s="267"/>
    </row>
    <row r="9" spans="1:6" s="72" customFormat="1" ht="104.25" customHeight="1">
      <c r="A9" s="31" t="s">
        <v>511</v>
      </c>
      <c r="B9" s="31" t="s">
        <v>512</v>
      </c>
      <c r="C9" s="267"/>
      <c r="D9" s="267"/>
      <c r="E9" s="267"/>
      <c r="F9" s="267"/>
    </row>
    <row r="10" spans="1:6" s="72" customFormat="1" ht="15">
      <c r="A10" s="31">
        <v>1</v>
      </c>
      <c r="B10" s="31">
        <v>2</v>
      </c>
      <c r="C10" s="282">
        <v>3</v>
      </c>
      <c r="D10" s="283"/>
      <c r="E10" s="283"/>
      <c r="F10" s="284"/>
    </row>
    <row r="11" spans="1:13" ht="33" customHeight="1">
      <c r="A11" s="288" t="s">
        <v>328</v>
      </c>
      <c r="B11" s="289"/>
      <c r="C11" s="289"/>
      <c r="D11" s="289"/>
      <c r="E11" s="289"/>
      <c r="F11" s="290"/>
      <c r="G11" s="25"/>
      <c r="H11" s="25"/>
      <c r="I11" s="25"/>
      <c r="J11" s="25"/>
      <c r="K11" s="25"/>
      <c r="L11" s="25"/>
      <c r="M11" s="25"/>
    </row>
    <row r="12" spans="1:13" ht="42" customHeight="1">
      <c r="A12" s="165" t="s">
        <v>544</v>
      </c>
      <c r="B12" s="166" t="s">
        <v>310</v>
      </c>
      <c r="C12" s="285" t="s">
        <v>311</v>
      </c>
      <c r="D12" s="286"/>
      <c r="E12" s="286"/>
      <c r="F12" s="287"/>
      <c r="G12" s="25"/>
      <c r="H12" s="25"/>
      <c r="I12" s="25"/>
      <c r="J12" s="25"/>
      <c r="K12" s="25"/>
      <c r="L12" s="25"/>
      <c r="M12" s="25"/>
    </row>
    <row r="13" spans="1:13" ht="43.5" customHeight="1">
      <c r="A13" s="165" t="s">
        <v>544</v>
      </c>
      <c r="B13" s="166" t="s">
        <v>312</v>
      </c>
      <c r="C13" s="285" t="s">
        <v>313</v>
      </c>
      <c r="D13" s="291"/>
      <c r="E13" s="291"/>
      <c r="F13" s="292"/>
      <c r="G13" s="25"/>
      <c r="H13" s="25"/>
      <c r="I13" s="25"/>
      <c r="J13" s="25"/>
      <c r="K13" s="25"/>
      <c r="L13" s="25"/>
      <c r="M13" s="25"/>
    </row>
    <row r="14" spans="1:13" s="73" customFormat="1" ht="42.75" customHeight="1">
      <c r="A14" s="204" t="s">
        <v>544</v>
      </c>
      <c r="B14" s="223" t="s">
        <v>315</v>
      </c>
      <c r="C14" s="280" t="s">
        <v>314</v>
      </c>
      <c r="D14" s="280"/>
      <c r="E14" s="280"/>
      <c r="F14" s="280"/>
      <c r="G14" s="10"/>
      <c r="H14" s="10"/>
      <c r="I14" s="10"/>
      <c r="J14" s="10"/>
      <c r="K14" s="10"/>
      <c r="L14" s="10"/>
      <c r="M14" s="10"/>
    </row>
    <row r="15" spans="1:6" ht="42" customHeight="1">
      <c r="A15" s="204" t="s">
        <v>544</v>
      </c>
      <c r="B15" s="31" t="s">
        <v>316</v>
      </c>
      <c r="C15" s="285" t="s">
        <v>317</v>
      </c>
      <c r="D15" s="286"/>
      <c r="E15" s="286"/>
      <c r="F15" s="287"/>
    </row>
    <row r="16" spans="1:6" ht="15.75">
      <c r="A16" s="1"/>
      <c r="B16" s="74"/>
      <c r="C16" s="74"/>
      <c r="D16" s="76"/>
      <c r="E16" s="76"/>
      <c r="F16" s="76"/>
    </row>
    <row r="17" spans="1:6" ht="15.75">
      <c r="A17" s="1"/>
      <c r="B17" s="74"/>
      <c r="C17" s="74"/>
      <c r="D17" s="76"/>
      <c r="E17" s="76"/>
      <c r="F17" s="76"/>
    </row>
    <row r="18" spans="1:6" ht="15.75">
      <c r="A18" s="1"/>
      <c r="B18" s="74"/>
      <c r="C18" s="74"/>
      <c r="D18" s="76"/>
      <c r="E18" s="76"/>
      <c r="F18" s="76"/>
    </row>
    <row r="19" spans="1:6" ht="15.75">
      <c r="A19" s="1"/>
      <c r="B19" s="74"/>
      <c r="C19" s="74"/>
      <c r="D19" s="76"/>
      <c r="E19" s="76"/>
      <c r="F19" s="76"/>
    </row>
    <row r="20" spans="1:6" ht="15.75">
      <c r="A20" s="1"/>
      <c r="B20" s="74"/>
      <c r="C20" s="74"/>
      <c r="D20" s="76"/>
      <c r="E20" s="76"/>
      <c r="F20" s="76"/>
    </row>
    <row r="21" spans="1:6" ht="15.75">
      <c r="A21" s="1"/>
      <c r="B21" s="74"/>
      <c r="C21" s="74"/>
      <c r="D21" s="76"/>
      <c r="E21" s="76"/>
      <c r="F21" s="76"/>
    </row>
    <row r="22" spans="1:6" ht="15.75">
      <c r="A22" s="1"/>
      <c r="B22" s="74"/>
      <c r="C22" s="74"/>
      <c r="D22" s="76"/>
      <c r="E22" s="76"/>
      <c r="F22" s="76"/>
    </row>
    <row r="23" spans="1:6" ht="15.75">
      <c r="A23" s="1"/>
      <c r="B23" s="74"/>
      <c r="C23" s="74"/>
      <c r="D23" s="76"/>
      <c r="E23" s="76"/>
      <c r="F23" s="76"/>
    </row>
    <row r="24" spans="1:6" ht="15.75">
      <c r="A24" s="1"/>
      <c r="B24" s="74"/>
      <c r="C24" s="74"/>
      <c r="D24" s="76"/>
      <c r="E24" s="76"/>
      <c r="F24" s="76"/>
    </row>
    <row r="25" spans="1:6" ht="15.75">
      <c r="A25" s="1"/>
      <c r="B25" s="74"/>
      <c r="C25" s="74"/>
      <c r="D25" s="76"/>
      <c r="E25" s="76"/>
      <c r="F25" s="76"/>
    </row>
    <row r="26" spans="1:6" ht="15.75">
      <c r="A26" s="1"/>
      <c r="B26" s="74"/>
      <c r="C26" s="279"/>
      <c r="D26" s="76"/>
      <c r="E26" s="76"/>
      <c r="F26" s="76"/>
    </row>
    <row r="27" spans="1:6" ht="15.75">
      <c r="A27" s="1"/>
      <c r="B27" s="74"/>
      <c r="C27" s="279"/>
      <c r="D27" s="76"/>
      <c r="E27" s="76"/>
      <c r="F27" s="76"/>
    </row>
    <row r="28" spans="2:6" ht="15.75">
      <c r="B28" s="74"/>
      <c r="C28" s="74"/>
      <c r="D28" s="76"/>
      <c r="E28" s="76"/>
      <c r="F28" s="76"/>
    </row>
    <row r="29" spans="2:6" ht="15.75">
      <c r="B29" s="74"/>
      <c r="C29" s="74"/>
      <c r="D29" s="76"/>
      <c r="E29" s="76"/>
      <c r="F29" s="76"/>
    </row>
    <row r="30" spans="2:6" ht="15.75">
      <c r="B30" s="77"/>
      <c r="C30" s="77"/>
      <c r="D30" s="78"/>
      <c r="E30" s="78"/>
      <c r="F30" s="78"/>
    </row>
    <row r="31" spans="2:6" ht="15.75">
      <c r="B31" s="74"/>
      <c r="C31" s="79"/>
      <c r="D31" s="76"/>
      <c r="E31" s="76"/>
      <c r="F31" s="76"/>
    </row>
    <row r="32" spans="2:6" ht="15.75">
      <c r="B32" s="74"/>
      <c r="C32" s="74"/>
      <c r="D32" s="76"/>
      <c r="E32" s="76"/>
      <c r="F32" s="76"/>
    </row>
    <row r="33" spans="2:6" ht="15.75">
      <c r="B33" s="80"/>
      <c r="C33" s="79"/>
      <c r="D33" s="76"/>
      <c r="E33" s="76"/>
      <c r="F33" s="76"/>
    </row>
    <row r="34" spans="2:6" ht="15.75">
      <c r="B34" s="74"/>
      <c r="C34" s="74"/>
      <c r="D34" s="76"/>
      <c r="E34" s="76"/>
      <c r="F34" s="76"/>
    </row>
    <row r="35" spans="2:6" ht="15.75">
      <c r="B35" s="74"/>
      <c r="C35" s="74"/>
      <c r="D35" s="76"/>
      <c r="E35" s="76"/>
      <c r="F35" s="76"/>
    </row>
    <row r="36" spans="2:6" ht="15.75">
      <c r="B36" s="81"/>
      <c r="C36" s="79"/>
      <c r="D36" s="76"/>
      <c r="E36" s="76"/>
      <c r="F36" s="76"/>
    </row>
    <row r="37" spans="2:6" ht="15.75">
      <c r="B37" s="75"/>
      <c r="C37" s="74"/>
      <c r="D37" s="76"/>
      <c r="E37" s="76"/>
      <c r="F37" s="76"/>
    </row>
    <row r="38" spans="2:6" ht="15.75">
      <c r="B38" s="75"/>
      <c r="C38" s="79"/>
      <c r="D38" s="76"/>
      <c r="E38" s="76"/>
      <c r="F38" s="76"/>
    </row>
    <row r="39" spans="2:6" ht="15.75">
      <c r="B39" s="74"/>
      <c r="C39" s="74"/>
      <c r="D39" s="76"/>
      <c r="E39" s="76"/>
      <c r="F39" s="76"/>
    </row>
    <row r="40" spans="2:6" ht="15.75">
      <c r="B40" s="75"/>
      <c r="C40" s="79"/>
      <c r="D40" s="76"/>
      <c r="E40" s="76"/>
      <c r="F40" s="76"/>
    </row>
    <row r="41" spans="2:6" ht="15.75">
      <c r="B41" s="74"/>
      <c r="C41" s="74"/>
      <c r="D41" s="76"/>
      <c r="E41" s="76"/>
      <c r="F41" s="76"/>
    </row>
    <row r="42" spans="2:6" ht="15.75">
      <c r="B42" s="75"/>
      <c r="C42" s="79"/>
      <c r="D42" s="76"/>
      <c r="E42" s="76"/>
      <c r="F42" s="76"/>
    </row>
    <row r="43" spans="2:6" ht="15.75">
      <c r="B43" s="74"/>
      <c r="C43" s="74"/>
      <c r="D43" s="76"/>
      <c r="E43" s="76"/>
      <c r="F43" s="76"/>
    </row>
    <row r="44" spans="2:6" ht="15.75">
      <c r="B44" s="75"/>
      <c r="C44" s="79"/>
      <c r="D44" s="76"/>
      <c r="E44" s="76"/>
      <c r="F44" s="76"/>
    </row>
    <row r="45" spans="2:6" ht="15.75">
      <c r="B45" s="74"/>
      <c r="C45" s="74"/>
      <c r="D45" s="76"/>
      <c r="E45" s="76"/>
      <c r="F45" s="76"/>
    </row>
    <row r="46" spans="2:6" ht="15.75">
      <c r="B46" s="75"/>
      <c r="C46" s="79"/>
      <c r="D46" s="76"/>
      <c r="E46" s="76"/>
      <c r="F46" s="76"/>
    </row>
    <row r="47" spans="2:6" ht="15.75">
      <c r="B47" s="74"/>
      <c r="C47" s="74"/>
      <c r="D47" s="76"/>
      <c r="E47" s="76"/>
      <c r="F47" s="76"/>
    </row>
    <row r="48" spans="2:6" ht="15.75">
      <c r="B48" s="81"/>
      <c r="C48" s="79"/>
      <c r="D48" s="76"/>
      <c r="E48" s="76"/>
      <c r="F48" s="76"/>
    </row>
    <row r="49" spans="2:6" ht="15.75">
      <c r="B49" s="75"/>
      <c r="C49" s="74"/>
      <c r="D49" s="76"/>
      <c r="E49" s="76"/>
      <c r="F49" s="76"/>
    </row>
    <row r="50" spans="2:6" ht="15.75">
      <c r="B50" s="74"/>
      <c r="C50" s="74"/>
      <c r="D50" s="76"/>
      <c r="E50" s="76"/>
      <c r="F50" s="76"/>
    </row>
    <row r="51" spans="2:6" ht="15.75">
      <c r="B51" s="81"/>
      <c r="C51" s="79"/>
      <c r="D51" s="76"/>
      <c r="E51" s="76"/>
      <c r="F51" s="76"/>
    </row>
    <row r="52" spans="2:6" ht="15.75">
      <c r="B52" s="75"/>
      <c r="C52" s="74"/>
      <c r="D52" s="76"/>
      <c r="E52" s="76"/>
      <c r="F52" s="76"/>
    </row>
    <row r="53" spans="2:6" ht="15.75">
      <c r="B53" s="77"/>
      <c r="C53" s="77"/>
      <c r="D53" s="78"/>
      <c r="E53" s="78"/>
      <c r="F53" s="78"/>
    </row>
    <row r="54" spans="2:6" ht="15.75">
      <c r="B54" s="74"/>
      <c r="C54" s="74"/>
      <c r="D54" s="76"/>
      <c r="E54" s="76"/>
      <c r="F54" s="76"/>
    </row>
    <row r="55" spans="2:6" ht="15.75">
      <c r="B55" s="81"/>
      <c r="C55" s="79"/>
      <c r="D55" s="76"/>
      <c r="E55" s="76"/>
      <c r="F55" s="76"/>
    </row>
    <row r="56" spans="2:6" ht="15.75">
      <c r="B56" s="74"/>
      <c r="C56" s="74"/>
      <c r="D56" s="76"/>
      <c r="E56" s="76"/>
      <c r="F56" s="76"/>
    </row>
    <row r="57" spans="2:6" ht="15.75">
      <c r="B57" s="75"/>
      <c r="C57" s="74"/>
      <c r="D57" s="76"/>
      <c r="E57" s="76"/>
      <c r="F57" s="76"/>
    </row>
    <row r="58" spans="2:6" ht="15.75">
      <c r="B58" s="81"/>
      <c r="C58" s="79"/>
      <c r="D58" s="76"/>
      <c r="E58" s="76"/>
      <c r="F58" s="76"/>
    </row>
    <row r="59" spans="2:6" ht="15.75">
      <c r="B59" s="75"/>
      <c r="C59" s="74"/>
      <c r="D59" s="76"/>
      <c r="E59" s="76"/>
      <c r="F59" s="76"/>
    </row>
    <row r="60" spans="2:6" ht="15.75">
      <c r="B60" s="75"/>
      <c r="C60" s="74"/>
      <c r="D60" s="76"/>
      <c r="E60" s="76"/>
      <c r="F60" s="76"/>
    </row>
    <row r="61" spans="2:6" ht="15.75">
      <c r="B61" s="76"/>
      <c r="C61" s="76"/>
      <c r="D61" s="76"/>
      <c r="E61" s="76"/>
      <c r="F61" s="76"/>
    </row>
    <row r="62" spans="2:6" ht="15.75">
      <c r="B62" s="76"/>
      <c r="C62" s="76"/>
      <c r="D62" s="76"/>
      <c r="E62" s="76"/>
      <c r="F62" s="76"/>
    </row>
    <row r="63" spans="2:6" ht="15.75">
      <c r="B63" s="76"/>
      <c r="C63" s="76"/>
      <c r="D63" s="76"/>
      <c r="E63" s="76"/>
      <c r="F63" s="76"/>
    </row>
    <row r="64" spans="2:6" ht="15.75">
      <c r="B64" s="76"/>
      <c r="C64" s="76"/>
      <c r="D64" s="76"/>
      <c r="E64" s="76"/>
      <c r="F64" s="76"/>
    </row>
    <row r="65" spans="2:6" ht="15.75">
      <c r="B65" s="76"/>
      <c r="C65" s="76"/>
      <c r="D65" s="76"/>
      <c r="E65" s="76"/>
      <c r="F65" s="76"/>
    </row>
    <row r="66" spans="2:6" ht="15.75">
      <c r="B66" s="76"/>
      <c r="C66" s="76"/>
      <c r="D66" s="76"/>
      <c r="E66" s="76"/>
      <c r="F66" s="76"/>
    </row>
    <row r="67" spans="2:6" ht="15.75">
      <c r="B67" s="76"/>
      <c r="C67" s="76"/>
      <c r="D67" s="76"/>
      <c r="E67" s="76"/>
      <c r="F67" s="76"/>
    </row>
    <row r="68" spans="2:6" ht="15.75">
      <c r="B68" s="76"/>
      <c r="C68" s="76"/>
      <c r="D68" s="76"/>
      <c r="E68" s="76"/>
      <c r="F68" s="76"/>
    </row>
    <row r="69" spans="2:6" ht="15.75">
      <c r="B69" s="76"/>
      <c r="C69" s="76"/>
      <c r="D69" s="76"/>
      <c r="E69" s="76"/>
      <c r="F69" s="76"/>
    </row>
    <row r="70" spans="2:6" ht="15.75">
      <c r="B70" s="76"/>
      <c r="C70" s="76"/>
      <c r="D70" s="76"/>
      <c r="E70" s="76"/>
      <c r="F70" s="76"/>
    </row>
    <row r="71" spans="2:6" ht="15.75">
      <c r="B71" s="76"/>
      <c r="C71" s="76"/>
      <c r="D71" s="76"/>
      <c r="E71" s="76"/>
      <c r="F71" s="76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375" style="28" customWidth="1"/>
    <col min="2" max="2" width="6.00390625" style="28" customWidth="1"/>
    <col min="3" max="3" width="2.75390625" style="28" customWidth="1"/>
    <col min="4" max="4" width="4.375" style="28" customWidth="1"/>
    <col min="5" max="5" width="3.625" style="28" customWidth="1"/>
    <col min="6" max="6" width="62.00390625" style="28" customWidth="1"/>
    <col min="7" max="7" width="10.625" style="28" hidden="1" customWidth="1"/>
    <col min="8" max="8" width="8.375" style="28" hidden="1" customWidth="1"/>
    <col min="9" max="9" width="14.75390625" style="28" customWidth="1"/>
    <col min="10" max="16384" width="9.125" style="28" customWidth="1"/>
  </cols>
  <sheetData>
    <row r="1" spans="1:9" s="1" customFormat="1" ht="15.75">
      <c r="A1" s="69"/>
      <c r="B1" s="69"/>
      <c r="C1" s="82"/>
      <c r="D1" s="82"/>
      <c r="E1" s="145"/>
      <c r="F1" s="298" t="s">
        <v>124</v>
      </c>
      <c r="G1" s="298"/>
      <c r="H1" s="298"/>
      <c r="I1" s="298"/>
    </row>
    <row r="2" spans="1:9" s="1" customFormat="1" ht="15.75">
      <c r="A2" s="69"/>
      <c r="B2" s="69"/>
      <c r="C2" s="82"/>
      <c r="D2" s="82"/>
      <c r="E2" s="145"/>
      <c r="F2" s="298" t="s">
        <v>365</v>
      </c>
      <c r="G2" s="298"/>
      <c r="H2" s="298"/>
      <c r="I2" s="298"/>
    </row>
    <row r="3" spans="1:9" s="1" customFormat="1" ht="15.75">
      <c r="A3" s="69"/>
      <c r="B3" s="69"/>
      <c r="C3" s="82"/>
      <c r="D3" s="82"/>
      <c r="E3" s="145"/>
      <c r="F3" s="298" t="s">
        <v>588</v>
      </c>
      <c r="G3" s="298"/>
      <c r="H3" s="298"/>
      <c r="I3" s="298"/>
    </row>
    <row r="4" spans="1:5" s="1" customFormat="1" ht="15.75">
      <c r="A4" s="69"/>
      <c r="B4" s="69"/>
      <c r="C4" s="82"/>
      <c r="D4" s="82"/>
      <c r="E4" s="145"/>
    </row>
    <row r="5" s="1" customFormat="1" ht="12.75" customHeight="1"/>
    <row r="6" spans="1:9" s="1" customFormat="1" ht="16.5" customHeight="1">
      <c r="A6" s="299" t="s">
        <v>281</v>
      </c>
      <c r="B6" s="299"/>
      <c r="C6" s="299"/>
      <c r="D6" s="299"/>
      <c r="E6" s="299"/>
      <c r="F6" s="299"/>
      <c r="G6" s="299"/>
      <c r="H6" s="299"/>
      <c r="I6" s="299"/>
    </row>
    <row r="7" spans="1:6" ht="12.75">
      <c r="A7" s="30"/>
      <c r="B7" s="30"/>
      <c r="C7" s="30"/>
      <c r="D7" s="30"/>
      <c r="E7" s="30"/>
      <c r="F7" s="30"/>
    </row>
    <row r="8" spans="1:9" ht="39" customHeight="1">
      <c r="A8" s="267"/>
      <c r="B8" s="267"/>
      <c r="C8" s="267"/>
      <c r="D8" s="267"/>
      <c r="E8" s="267"/>
      <c r="F8" s="32" t="s">
        <v>416</v>
      </c>
      <c r="G8" s="146" t="s">
        <v>566</v>
      </c>
      <c r="H8" s="146" t="s">
        <v>407</v>
      </c>
      <c r="I8" s="146" t="s">
        <v>282</v>
      </c>
    </row>
    <row r="9" spans="1:9" s="29" customFormat="1" ht="12.75">
      <c r="A9" s="294">
        <v>1</v>
      </c>
      <c r="B9" s="294"/>
      <c r="C9" s="294"/>
      <c r="D9" s="294"/>
      <c r="E9" s="294"/>
      <c r="F9" s="33">
        <v>2</v>
      </c>
      <c r="G9" s="33">
        <v>3</v>
      </c>
      <c r="H9" s="33">
        <v>4</v>
      </c>
      <c r="I9" s="33">
        <v>3</v>
      </c>
    </row>
    <row r="10" spans="1:9" s="36" customFormat="1" ht="12.75">
      <c r="A10" s="34"/>
      <c r="B10" s="34"/>
      <c r="C10" s="34"/>
      <c r="D10" s="34"/>
      <c r="E10" s="34"/>
      <c r="F10" s="35" t="s">
        <v>417</v>
      </c>
      <c r="G10" s="147">
        <f>G11+G17+G23+G27+G35+G42+G47+G57+G68</f>
        <v>13897.5</v>
      </c>
      <c r="H10" s="147">
        <f>H11+H17+H23+H27+H35+H42+H47+H57+H68</f>
        <v>0</v>
      </c>
      <c r="I10" s="147">
        <f>I11+I17+I23+I27+I35+I42+I47+I57+I68</f>
        <v>15895.1</v>
      </c>
    </row>
    <row r="11" spans="1:9" s="36" customFormat="1" ht="12.75">
      <c r="A11" s="34" t="s">
        <v>418</v>
      </c>
      <c r="B11" s="34" t="s">
        <v>419</v>
      </c>
      <c r="C11" s="34" t="s">
        <v>420</v>
      </c>
      <c r="D11" s="34" t="s">
        <v>421</v>
      </c>
      <c r="E11" s="34" t="s">
        <v>422</v>
      </c>
      <c r="F11" s="35" t="s">
        <v>423</v>
      </c>
      <c r="G11" s="147">
        <f>G12</f>
        <v>5400</v>
      </c>
      <c r="H11" s="147">
        <f>H12</f>
        <v>0</v>
      </c>
      <c r="I11" s="147">
        <f>I12</f>
        <v>5636</v>
      </c>
    </row>
    <row r="12" spans="1:9" s="36" customFormat="1" ht="12.75">
      <c r="A12" s="37" t="s">
        <v>418</v>
      </c>
      <c r="B12" s="37" t="s">
        <v>424</v>
      </c>
      <c r="C12" s="37" t="s">
        <v>336</v>
      </c>
      <c r="D12" s="37" t="s">
        <v>421</v>
      </c>
      <c r="E12" s="37" t="s">
        <v>425</v>
      </c>
      <c r="F12" s="38" t="s">
        <v>426</v>
      </c>
      <c r="G12" s="156">
        <f>G13+G15+G14+G16</f>
        <v>5400</v>
      </c>
      <c r="H12" s="156">
        <f>H13+H15+H14+H16</f>
        <v>0</v>
      </c>
      <c r="I12" s="156">
        <f>I13+I15+I14+I16</f>
        <v>5636</v>
      </c>
    </row>
    <row r="13" spans="1:9" s="41" customFormat="1" ht="54" customHeight="1">
      <c r="A13" s="39" t="s">
        <v>418</v>
      </c>
      <c r="B13" s="39" t="s">
        <v>427</v>
      </c>
      <c r="C13" s="39" t="s">
        <v>336</v>
      </c>
      <c r="D13" s="39" t="s">
        <v>421</v>
      </c>
      <c r="E13" s="39" t="s">
        <v>425</v>
      </c>
      <c r="F13" s="40" t="s">
        <v>428</v>
      </c>
      <c r="G13" s="157">
        <v>5400</v>
      </c>
      <c r="H13" s="157">
        <v>0</v>
      </c>
      <c r="I13" s="157">
        <v>5636</v>
      </c>
    </row>
    <row r="14" spans="1:9" ht="90" customHeight="1" hidden="1">
      <c r="A14" s="39" t="s">
        <v>418</v>
      </c>
      <c r="B14" s="39" t="s">
        <v>429</v>
      </c>
      <c r="C14" s="39" t="s">
        <v>336</v>
      </c>
      <c r="D14" s="39" t="s">
        <v>421</v>
      </c>
      <c r="E14" s="39" t="s">
        <v>425</v>
      </c>
      <c r="F14" s="42" t="s">
        <v>430</v>
      </c>
      <c r="G14" s="157">
        <v>0</v>
      </c>
      <c r="H14" s="157">
        <v>0</v>
      </c>
      <c r="I14" s="157">
        <v>0</v>
      </c>
    </row>
    <row r="15" spans="1:9" ht="39.75" customHeight="1" hidden="1">
      <c r="A15" s="39" t="s">
        <v>418</v>
      </c>
      <c r="B15" s="39" t="s">
        <v>431</v>
      </c>
      <c r="C15" s="39" t="s">
        <v>336</v>
      </c>
      <c r="D15" s="39" t="s">
        <v>421</v>
      </c>
      <c r="E15" s="39" t="s">
        <v>425</v>
      </c>
      <c r="F15" s="43" t="s">
        <v>432</v>
      </c>
      <c r="G15" s="157">
        <v>0</v>
      </c>
      <c r="H15" s="157">
        <v>0</v>
      </c>
      <c r="I15" s="157">
        <v>0</v>
      </c>
    </row>
    <row r="16" spans="1:9" ht="69" customHeight="1" hidden="1">
      <c r="A16" s="39" t="s">
        <v>418</v>
      </c>
      <c r="B16" s="39" t="s">
        <v>552</v>
      </c>
      <c r="C16" s="39" t="s">
        <v>336</v>
      </c>
      <c r="D16" s="39" t="s">
        <v>421</v>
      </c>
      <c r="E16" s="39" t="s">
        <v>425</v>
      </c>
      <c r="F16" s="43" t="s">
        <v>564</v>
      </c>
      <c r="G16" s="157">
        <v>0</v>
      </c>
      <c r="H16" s="157">
        <v>0</v>
      </c>
      <c r="I16" s="157">
        <v>0</v>
      </c>
    </row>
    <row r="17" spans="1:9" s="54" customFormat="1" ht="27.75" customHeight="1">
      <c r="A17" s="34" t="s">
        <v>553</v>
      </c>
      <c r="B17" s="34" t="s">
        <v>419</v>
      </c>
      <c r="C17" s="34" t="s">
        <v>420</v>
      </c>
      <c r="D17" s="34" t="s">
        <v>421</v>
      </c>
      <c r="E17" s="34" t="s">
        <v>422</v>
      </c>
      <c r="F17" s="59" t="s">
        <v>554</v>
      </c>
      <c r="G17" s="147">
        <f>G18</f>
        <v>1464.7</v>
      </c>
      <c r="H17" s="147">
        <f>H18</f>
        <v>0</v>
      </c>
      <c r="I17" s="147">
        <f>I18</f>
        <v>2017.1</v>
      </c>
    </row>
    <row r="18" spans="1:9" ht="27" customHeight="1">
      <c r="A18" s="37" t="s">
        <v>553</v>
      </c>
      <c r="B18" s="37" t="s">
        <v>424</v>
      </c>
      <c r="C18" s="37" t="s">
        <v>336</v>
      </c>
      <c r="D18" s="37" t="s">
        <v>421</v>
      </c>
      <c r="E18" s="37" t="s">
        <v>425</v>
      </c>
      <c r="F18" s="46" t="s">
        <v>555</v>
      </c>
      <c r="G18" s="156">
        <f>G19+G20+G21+G22</f>
        <v>1464.7</v>
      </c>
      <c r="H18" s="156">
        <f>H19+H20+H21+H22</f>
        <v>0</v>
      </c>
      <c r="I18" s="156">
        <f>I19+I20+I21+I22</f>
        <v>2017.1</v>
      </c>
    </row>
    <row r="19" spans="1:9" ht="51">
      <c r="A19" s="189" t="s">
        <v>553</v>
      </c>
      <c r="B19" s="189" t="s">
        <v>577</v>
      </c>
      <c r="C19" s="86" t="s">
        <v>336</v>
      </c>
      <c r="D19" s="86" t="s">
        <v>421</v>
      </c>
      <c r="E19" s="86" t="s">
        <v>425</v>
      </c>
      <c r="F19" s="43" t="s">
        <v>578</v>
      </c>
      <c r="G19" s="157">
        <v>447.9</v>
      </c>
      <c r="H19" s="157">
        <v>0</v>
      </c>
      <c r="I19" s="157">
        <v>444.1</v>
      </c>
    </row>
    <row r="20" spans="1:9" ht="63.75">
      <c r="A20" s="189" t="s">
        <v>553</v>
      </c>
      <c r="B20" s="189" t="s">
        <v>579</v>
      </c>
      <c r="C20" s="86" t="s">
        <v>336</v>
      </c>
      <c r="D20" s="86" t="s">
        <v>421</v>
      </c>
      <c r="E20" s="86" t="s">
        <v>425</v>
      </c>
      <c r="F20" s="188" t="s">
        <v>580</v>
      </c>
      <c r="G20" s="157">
        <v>16.7</v>
      </c>
      <c r="H20" s="157">
        <v>0</v>
      </c>
      <c r="I20" s="157">
        <v>10.9</v>
      </c>
    </row>
    <row r="21" spans="1:9" ht="51">
      <c r="A21" s="189" t="s">
        <v>553</v>
      </c>
      <c r="B21" s="189" t="s">
        <v>581</v>
      </c>
      <c r="C21" s="86" t="s">
        <v>336</v>
      </c>
      <c r="D21" s="86" t="s">
        <v>421</v>
      </c>
      <c r="E21" s="86" t="s">
        <v>425</v>
      </c>
      <c r="F21" s="43" t="s">
        <v>582</v>
      </c>
      <c r="G21" s="157">
        <v>981.1</v>
      </c>
      <c r="H21" s="157">
        <v>0</v>
      </c>
      <c r="I21" s="157">
        <v>1562.1</v>
      </c>
    </row>
    <row r="22" spans="1:9" ht="51" hidden="1">
      <c r="A22" s="86" t="s">
        <v>553</v>
      </c>
      <c r="B22" s="189" t="s">
        <v>583</v>
      </c>
      <c r="C22" s="86" t="s">
        <v>336</v>
      </c>
      <c r="D22" s="86" t="s">
        <v>421</v>
      </c>
      <c r="E22" s="86" t="s">
        <v>425</v>
      </c>
      <c r="F22" s="43" t="s">
        <v>322</v>
      </c>
      <c r="G22" s="157">
        <v>19</v>
      </c>
      <c r="H22" s="157">
        <v>0</v>
      </c>
      <c r="I22" s="157">
        <v>0</v>
      </c>
    </row>
    <row r="23" spans="1:9" ht="12.75" customHeight="1">
      <c r="A23" s="34" t="s">
        <v>433</v>
      </c>
      <c r="B23" s="34" t="s">
        <v>419</v>
      </c>
      <c r="C23" s="34" t="s">
        <v>420</v>
      </c>
      <c r="D23" s="34" t="s">
        <v>421</v>
      </c>
      <c r="E23" s="34" t="s">
        <v>422</v>
      </c>
      <c r="F23" s="44" t="s">
        <v>434</v>
      </c>
      <c r="G23" s="147">
        <f>G24</f>
        <v>8</v>
      </c>
      <c r="H23" s="147">
        <f>H24</f>
        <v>0</v>
      </c>
      <c r="I23" s="147">
        <f>I24</f>
        <v>2</v>
      </c>
    </row>
    <row r="24" spans="1:9" s="47" customFormat="1" ht="13.5" customHeight="1">
      <c r="A24" s="45" t="s">
        <v>433</v>
      </c>
      <c r="B24" s="45" t="s">
        <v>435</v>
      </c>
      <c r="C24" s="45" t="s">
        <v>336</v>
      </c>
      <c r="D24" s="45" t="s">
        <v>421</v>
      </c>
      <c r="E24" s="45" t="s">
        <v>425</v>
      </c>
      <c r="F24" s="46" t="s">
        <v>436</v>
      </c>
      <c r="G24" s="156">
        <f>G25+G26</f>
        <v>8</v>
      </c>
      <c r="H24" s="156">
        <f>H25+H26</f>
        <v>0</v>
      </c>
      <c r="I24" s="156">
        <f>I25+I26</f>
        <v>2</v>
      </c>
    </row>
    <row r="25" spans="1:9" s="47" customFormat="1" ht="13.5">
      <c r="A25" s="48" t="s">
        <v>433</v>
      </c>
      <c r="B25" s="48" t="s">
        <v>437</v>
      </c>
      <c r="C25" s="48" t="s">
        <v>336</v>
      </c>
      <c r="D25" s="48" t="s">
        <v>421</v>
      </c>
      <c r="E25" s="48" t="s">
        <v>425</v>
      </c>
      <c r="F25" s="43" t="s">
        <v>436</v>
      </c>
      <c r="G25" s="157">
        <v>8</v>
      </c>
      <c r="H25" s="157">
        <v>0</v>
      </c>
      <c r="I25" s="157">
        <v>2</v>
      </c>
    </row>
    <row r="26" spans="1:9" s="49" customFormat="1" ht="24" customHeight="1" hidden="1">
      <c r="A26" s="48" t="s">
        <v>433</v>
      </c>
      <c r="B26" s="48" t="s">
        <v>438</v>
      </c>
      <c r="C26" s="48" t="s">
        <v>336</v>
      </c>
      <c r="D26" s="48" t="s">
        <v>421</v>
      </c>
      <c r="E26" s="48" t="s">
        <v>425</v>
      </c>
      <c r="F26" s="43" t="s">
        <v>439</v>
      </c>
      <c r="G26" s="157"/>
      <c r="H26" s="157"/>
      <c r="I26" s="157"/>
    </row>
    <row r="27" spans="1:9" ht="15" customHeight="1">
      <c r="A27" s="34" t="s">
        <v>440</v>
      </c>
      <c r="B27" s="34" t="s">
        <v>419</v>
      </c>
      <c r="C27" s="34" t="s">
        <v>420</v>
      </c>
      <c r="D27" s="34" t="s">
        <v>421</v>
      </c>
      <c r="E27" s="34" t="s">
        <v>422</v>
      </c>
      <c r="F27" s="35" t="s">
        <v>444</v>
      </c>
      <c r="G27" s="147">
        <f>G28+G29</f>
        <v>3400</v>
      </c>
      <c r="H27" s="147">
        <f>H28+H29</f>
        <v>0</v>
      </c>
      <c r="I27" s="147">
        <f>I28+I29</f>
        <v>6130</v>
      </c>
    </row>
    <row r="28" spans="1:9" s="36" customFormat="1" ht="38.25" customHeight="1">
      <c r="A28" s="37" t="s">
        <v>440</v>
      </c>
      <c r="B28" s="37" t="s">
        <v>445</v>
      </c>
      <c r="C28" s="37" t="s">
        <v>391</v>
      </c>
      <c r="D28" s="37" t="s">
        <v>421</v>
      </c>
      <c r="E28" s="37" t="s">
        <v>425</v>
      </c>
      <c r="F28" s="50" t="s">
        <v>446</v>
      </c>
      <c r="G28" s="156">
        <v>550</v>
      </c>
      <c r="H28" s="156">
        <v>0</v>
      </c>
      <c r="I28" s="156">
        <v>1020</v>
      </c>
    </row>
    <row r="29" spans="1:9" s="36" customFormat="1" ht="12.75">
      <c r="A29" s="37" t="s">
        <v>440</v>
      </c>
      <c r="B29" s="37" t="s">
        <v>447</v>
      </c>
      <c r="C29" s="37" t="s">
        <v>420</v>
      </c>
      <c r="D29" s="37" t="s">
        <v>421</v>
      </c>
      <c r="E29" s="37" t="s">
        <v>425</v>
      </c>
      <c r="F29" s="50" t="s">
        <v>448</v>
      </c>
      <c r="G29" s="156">
        <f>G30+G31</f>
        <v>2850</v>
      </c>
      <c r="H29" s="156">
        <f>H30+H31</f>
        <v>0</v>
      </c>
      <c r="I29" s="156">
        <f>I30+I31</f>
        <v>5110</v>
      </c>
    </row>
    <row r="30" spans="1:9" s="36" customFormat="1" ht="27" customHeight="1">
      <c r="A30" s="39" t="s">
        <v>440</v>
      </c>
      <c r="B30" s="39" t="s">
        <v>283</v>
      </c>
      <c r="C30" s="39" t="s">
        <v>352</v>
      </c>
      <c r="D30" s="39" t="s">
        <v>450</v>
      </c>
      <c r="E30" s="39" t="s">
        <v>425</v>
      </c>
      <c r="F30" s="42" t="s">
        <v>284</v>
      </c>
      <c r="G30" s="157">
        <v>2500</v>
      </c>
      <c r="H30" s="157">
        <v>0</v>
      </c>
      <c r="I30" s="157">
        <v>1930</v>
      </c>
    </row>
    <row r="31" spans="1:9" ht="31.5" customHeight="1">
      <c r="A31" s="39" t="s">
        <v>440</v>
      </c>
      <c r="B31" s="39" t="s">
        <v>285</v>
      </c>
      <c r="C31" s="39" t="s">
        <v>352</v>
      </c>
      <c r="D31" s="39" t="s">
        <v>450</v>
      </c>
      <c r="E31" s="39" t="s">
        <v>425</v>
      </c>
      <c r="F31" s="42" t="s">
        <v>286</v>
      </c>
      <c r="G31" s="157">
        <v>350</v>
      </c>
      <c r="H31" s="157">
        <v>0</v>
      </c>
      <c r="I31" s="157">
        <v>3180</v>
      </c>
    </row>
    <row r="32" spans="1:9" s="54" customFormat="1" ht="25.5" hidden="1">
      <c r="A32" s="52" t="s">
        <v>451</v>
      </c>
      <c r="B32" s="52" t="s">
        <v>419</v>
      </c>
      <c r="C32" s="52" t="s">
        <v>420</v>
      </c>
      <c r="D32" s="52" t="s">
        <v>421</v>
      </c>
      <c r="E32" s="52" t="s">
        <v>420</v>
      </c>
      <c r="F32" s="53" t="s">
        <v>452</v>
      </c>
      <c r="G32" s="147"/>
      <c r="H32" s="147"/>
      <c r="I32" s="147"/>
    </row>
    <row r="33" spans="1:9" ht="12.75" hidden="1">
      <c r="A33" s="39" t="s">
        <v>451</v>
      </c>
      <c r="B33" s="39" t="s">
        <v>453</v>
      </c>
      <c r="C33" s="39" t="s">
        <v>420</v>
      </c>
      <c r="D33" s="39" t="s">
        <v>421</v>
      </c>
      <c r="E33" s="39" t="s">
        <v>425</v>
      </c>
      <c r="F33" s="51" t="s">
        <v>454</v>
      </c>
      <c r="G33" s="157"/>
      <c r="H33" s="157"/>
      <c r="I33" s="157"/>
    </row>
    <row r="34" spans="1:9" ht="12.75" hidden="1">
      <c r="A34" s="39" t="s">
        <v>451</v>
      </c>
      <c r="B34" s="39" t="s">
        <v>455</v>
      </c>
      <c r="C34" s="39" t="s">
        <v>420</v>
      </c>
      <c r="D34" s="39" t="s">
        <v>421</v>
      </c>
      <c r="E34" s="39" t="s">
        <v>425</v>
      </c>
      <c r="F34" s="51" t="s">
        <v>461</v>
      </c>
      <c r="G34" s="157"/>
      <c r="H34" s="157"/>
      <c r="I34" s="157"/>
    </row>
    <row r="35" spans="1:9" s="54" customFormat="1" ht="30" customHeight="1">
      <c r="A35" s="34" t="s">
        <v>382</v>
      </c>
      <c r="B35" s="34" t="s">
        <v>419</v>
      </c>
      <c r="C35" s="34" t="s">
        <v>420</v>
      </c>
      <c r="D35" s="34" t="s">
        <v>421</v>
      </c>
      <c r="E35" s="34" t="s">
        <v>422</v>
      </c>
      <c r="F35" s="55" t="s">
        <v>463</v>
      </c>
      <c r="G35" s="147">
        <f>G36+G41</f>
        <v>3084.8</v>
      </c>
      <c r="H35" s="147">
        <f>H36+H41</f>
        <v>0</v>
      </c>
      <c r="I35" s="147">
        <f>I36+I41</f>
        <v>2000</v>
      </c>
    </row>
    <row r="36" spans="1:9" s="36" customFormat="1" ht="64.5" customHeight="1">
      <c r="A36" s="37" t="s">
        <v>382</v>
      </c>
      <c r="B36" s="37" t="s">
        <v>464</v>
      </c>
      <c r="C36" s="37" t="s">
        <v>420</v>
      </c>
      <c r="D36" s="37" t="s">
        <v>421</v>
      </c>
      <c r="E36" s="37" t="s">
        <v>465</v>
      </c>
      <c r="F36" s="50" t="s">
        <v>466</v>
      </c>
      <c r="G36" s="156">
        <f>G37+G38</f>
        <v>3084.8</v>
      </c>
      <c r="H36" s="156">
        <f>H37+H38</f>
        <v>0</v>
      </c>
      <c r="I36" s="156">
        <f>I37+I38</f>
        <v>2000</v>
      </c>
    </row>
    <row r="37" spans="1:9" ht="52.5" customHeight="1">
      <c r="A37" s="39" t="s">
        <v>382</v>
      </c>
      <c r="B37" s="39" t="s">
        <v>467</v>
      </c>
      <c r="C37" s="39" t="s">
        <v>352</v>
      </c>
      <c r="D37" s="39" t="s">
        <v>421</v>
      </c>
      <c r="E37" s="39" t="s">
        <v>465</v>
      </c>
      <c r="F37" s="56" t="s">
        <v>261</v>
      </c>
      <c r="G37" s="157">
        <v>3040</v>
      </c>
      <c r="H37" s="157">
        <v>0</v>
      </c>
      <c r="I37" s="157">
        <v>2000</v>
      </c>
    </row>
    <row r="38" spans="1:9" ht="56.25" customHeight="1" hidden="1">
      <c r="A38" s="39" t="s">
        <v>382</v>
      </c>
      <c r="B38" s="39" t="s">
        <v>468</v>
      </c>
      <c r="C38" s="39" t="s">
        <v>352</v>
      </c>
      <c r="D38" s="39" t="s">
        <v>421</v>
      </c>
      <c r="E38" s="39" t="s">
        <v>465</v>
      </c>
      <c r="F38" s="148" t="s">
        <v>262</v>
      </c>
      <c r="G38" s="157">
        <v>44.8</v>
      </c>
      <c r="H38" s="157">
        <v>0</v>
      </c>
      <c r="I38" s="157">
        <v>0</v>
      </c>
    </row>
    <row r="39" spans="1:9" ht="27.75" customHeight="1" hidden="1">
      <c r="A39" s="39" t="s">
        <v>382</v>
      </c>
      <c r="B39" s="39" t="s">
        <v>263</v>
      </c>
      <c r="C39" s="39" t="s">
        <v>352</v>
      </c>
      <c r="D39" s="39" t="s">
        <v>421</v>
      </c>
      <c r="E39" s="39" t="s">
        <v>465</v>
      </c>
      <c r="F39" s="148" t="s">
        <v>4</v>
      </c>
      <c r="G39" s="157"/>
      <c r="H39" s="157"/>
      <c r="I39" s="157">
        <v>0</v>
      </c>
    </row>
    <row r="40" spans="1:9" ht="28.5" customHeight="1" hidden="1">
      <c r="A40" s="39" t="s">
        <v>382</v>
      </c>
      <c r="B40" s="39" t="s">
        <v>264</v>
      </c>
      <c r="C40" s="39" t="s">
        <v>352</v>
      </c>
      <c r="D40" s="39" t="s">
        <v>421</v>
      </c>
      <c r="E40" s="39" t="s">
        <v>465</v>
      </c>
      <c r="F40" s="148" t="s">
        <v>6</v>
      </c>
      <c r="G40" s="157"/>
      <c r="H40" s="157"/>
      <c r="I40" s="157">
        <v>0</v>
      </c>
    </row>
    <row r="41" spans="1:9" s="58" customFormat="1" ht="54" customHeight="1" hidden="1">
      <c r="A41" s="45" t="s">
        <v>382</v>
      </c>
      <c r="B41" s="45" t="s">
        <v>469</v>
      </c>
      <c r="C41" s="45" t="s">
        <v>352</v>
      </c>
      <c r="D41" s="45" t="s">
        <v>421</v>
      </c>
      <c r="E41" s="45" t="s">
        <v>465</v>
      </c>
      <c r="F41" s="57" t="s">
        <v>8</v>
      </c>
      <c r="G41" s="158"/>
      <c r="H41" s="158"/>
      <c r="I41" s="158">
        <v>0</v>
      </c>
    </row>
    <row r="42" spans="1:9" s="54" customFormat="1" ht="27" customHeight="1">
      <c r="A42" s="52" t="s">
        <v>470</v>
      </c>
      <c r="B42" s="52" t="s">
        <v>419</v>
      </c>
      <c r="C42" s="52" t="s">
        <v>420</v>
      </c>
      <c r="D42" s="52" t="s">
        <v>421</v>
      </c>
      <c r="E42" s="52" t="s">
        <v>422</v>
      </c>
      <c r="F42" s="59" t="s">
        <v>471</v>
      </c>
      <c r="G42" s="147">
        <f>G43</f>
        <v>40</v>
      </c>
      <c r="H42" s="147">
        <f aca="true" t="shared" si="0" ref="H42:I44">H43</f>
        <v>0</v>
      </c>
      <c r="I42" s="147">
        <f t="shared" si="0"/>
        <v>50</v>
      </c>
    </row>
    <row r="43" spans="1:9" s="36" customFormat="1" ht="12.75">
      <c r="A43" s="45" t="s">
        <v>470</v>
      </c>
      <c r="B43" s="45" t="s">
        <v>472</v>
      </c>
      <c r="C43" s="45" t="s">
        <v>420</v>
      </c>
      <c r="D43" s="45" t="s">
        <v>421</v>
      </c>
      <c r="E43" s="45" t="s">
        <v>473</v>
      </c>
      <c r="F43" s="46" t="s">
        <v>474</v>
      </c>
      <c r="G43" s="156">
        <f>G44</f>
        <v>40</v>
      </c>
      <c r="H43" s="156">
        <f t="shared" si="0"/>
        <v>0</v>
      </c>
      <c r="I43" s="156">
        <f t="shared" si="0"/>
        <v>50</v>
      </c>
    </row>
    <row r="44" spans="1:9" ht="12.75">
      <c r="A44" s="48" t="s">
        <v>470</v>
      </c>
      <c r="B44" s="48" t="s">
        <v>475</v>
      </c>
      <c r="C44" s="48" t="s">
        <v>420</v>
      </c>
      <c r="D44" s="48" t="s">
        <v>421</v>
      </c>
      <c r="E44" s="48" t="s">
        <v>473</v>
      </c>
      <c r="F44" s="60" t="s">
        <v>476</v>
      </c>
      <c r="G44" s="157">
        <f>G45</f>
        <v>40</v>
      </c>
      <c r="H44" s="157">
        <f t="shared" si="0"/>
        <v>0</v>
      </c>
      <c r="I44" s="157">
        <f t="shared" si="0"/>
        <v>50</v>
      </c>
    </row>
    <row r="45" spans="1:9" ht="27" customHeight="1">
      <c r="A45" s="48" t="s">
        <v>470</v>
      </c>
      <c r="B45" s="48" t="s">
        <v>477</v>
      </c>
      <c r="C45" s="48" t="s">
        <v>352</v>
      </c>
      <c r="D45" s="48" t="s">
        <v>421</v>
      </c>
      <c r="E45" s="48" t="s">
        <v>473</v>
      </c>
      <c r="F45" s="60" t="s">
        <v>265</v>
      </c>
      <c r="G45" s="157">
        <v>40</v>
      </c>
      <c r="H45" s="157">
        <v>0</v>
      </c>
      <c r="I45" s="157">
        <v>50</v>
      </c>
    </row>
    <row r="46" spans="1:9" ht="18" customHeight="1" hidden="1">
      <c r="A46" s="48" t="s">
        <v>470</v>
      </c>
      <c r="B46" s="48" t="s">
        <v>266</v>
      </c>
      <c r="C46" s="48" t="s">
        <v>352</v>
      </c>
      <c r="D46" s="48" t="s">
        <v>421</v>
      </c>
      <c r="E46" s="48" t="s">
        <v>473</v>
      </c>
      <c r="F46" s="60" t="s">
        <v>12</v>
      </c>
      <c r="G46" s="157"/>
      <c r="H46" s="157"/>
      <c r="I46" s="157">
        <v>0</v>
      </c>
    </row>
    <row r="47" spans="1:9" ht="26.25" customHeight="1">
      <c r="A47" s="34" t="s">
        <v>478</v>
      </c>
      <c r="B47" s="34" t="s">
        <v>419</v>
      </c>
      <c r="C47" s="34" t="s">
        <v>420</v>
      </c>
      <c r="D47" s="34" t="s">
        <v>421</v>
      </c>
      <c r="E47" s="34" t="s">
        <v>422</v>
      </c>
      <c r="F47" s="61" t="s">
        <v>479</v>
      </c>
      <c r="G47" s="147">
        <f>G56+G49</f>
        <v>450</v>
      </c>
      <c r="H47" s="147">
        <f>H56+H49</f>
        <v>0</v>
      </c>
      <c r="I47" s="147">
        <f>I56+I49</f>
        <v>60</v>
      </c>
    </row>
    <row r="48" spans="1:9" ht="27.75" customHeight="1" hidden="1">
      <c r="A48" s="39" t="s">
        <v>478</v>
      </c>
      <c r="B48" s="39" t="s">
        <v>485</v>
      </c>
      <c r="C48" s="39" t="s">
        <v>352</v>
      </c>
      <c r="D48" s="39" t="s">
        <v>421</v>
      </c>
      <c r="E48" s="39" t="s">
        <v>557</v>
      </c>
      <c r="F48" s="198" t="s">
        <v>14</v>
      </c>
      <c r="G48" s="157"/>
      <c r="H48" s="157"/>
      <c r="I48" s="157">
        <v>0</v>
      </c>
    </row>
    <row r="49" spans="1:9" ht="63" customHeight="1" hidden="1">
      <c r="A49" s="39" t="s">
        <v>478</v>
      </c>
      <c r="B49" s="39" t="s">
        <v>556</v>
      </c>
      <c r="C49" s="39" t="s">
        <v>352</v>
      </c>
      <c r="D49" s="39" t="s">
        <v>421</v>
      </c>
      <c r="E49" s="39" t="s">
        <v>557</v>
      </c>
      <c r="F49" s="56" t="s">
        <v>267</v>
      </c>
      <c r="G49" s="157">
        <v>0</v>
      </c>
      <c r="H49" s="157">
        <v>0</v>
      </c>
      <c r="I49" s="157">
        <v>0</v>
      </c>
    </row>
    <row r="50" spans="1:9" ht="69" customHeight="1" hidden="1">
      <c r="A50" s="39" t="s">
        <v>478</v>
      </c>
      <c r="B50" s="39" t="s">
        <v>268</v>
      </c>
      <c r="C50" s="39" t="s">
        <v>352</v>
      </c>
      <c r="D50" s="39" t="s">
        <v>421</v>
      </c>
      <c r="E50" s="39" t="s">
        <v>557</v>
      </c>
      <c r="F50" s="198" t="s">
        <v>21</v>
      </c>
      <c r="G50" s="157"/>
      <c r="H50" s="157"/>
      <c r="I50" s="157">
        <v>0</v>
      </c>
    </row>
    <row r="51" spans="1:9" ht="69" customHeight="1" hidden="1">
      <c r="A51" s="39" t="s">
        <v>478</v>
      </c>
      <c r="B51" s="39" t="s">
        <v>556</v>
      </c>
      <c r="C51" s="39" t="s">
        <v>352</v>
      </c>
      <c r="D51" s="39" t="s">
        <v>421</v>
      </c>
      <c r="E51" s="39" t="s">
        <v>269</v>
      </c>
      <c r="F51" s="198" t="s">
        <v>23</v>
      </c>
      <c r="G51" s="157"/>
      <c r="H51" s="157"/>
      <c r="I51" s="157">
        <v>0</v>
      </c>
    </row>
    <row r="52" spans="1:9" ht="70.5" customHeight="1" hidden="1">
      <c r="A52" s="39" t="s">
        <v>478</v>
      </c>
      <c r="B52" s="39" t="s">
        <v>268</v>
      </c>
      <c r="C52" s="39" t="s">
        <v>352</v>
      </c>
      <c r="D52" s="39" t="s">
        <v>421</v>
      </c>
      <c r="E52" s="39" t="s">
        <v>269</v>
      </c>
      <c r="F52" s="198" t="s">
        <v>23</v>
      </c>
      <c r="G52" s="157"/>
      <c r="H52" s="157"/>
      <c r="I52" s="157">
        <v>0</v>
      </c>
    </row>
    <row r="53" spans="1:9" ht="42.75" customHeight="1" hidden="1">
      <c r="A53" s="39" t="s">
        <v>478</v>
      </c>
      <c r="B53" s="39" t="s">
        <v>270</v>
      </c>
      <c r="C53" s="39" t="s">
        <v>352</v>
      </c>
      <c r="D53" s="39" t="s">
        <v>421</v>
      </c>
      <c r="E53" s="39" t="s">
        <v>557</v>
      </c>
      <c r="F53" s="198" t="s">
        <v>25</v>
      </c>
      <c r="G53" s="157"/>
      <c r="H53" s="157"/>
      <c r="I53" s="157">
        <v>0</v>
      </c>
    </row>
    <row r="54" spans="1:9" ht="40.5" customHeight="1" hidden="1">
      <c r="A54" s="39" t="s">
        <v>478</v>
      </c>
      <c r="B54" s="39" t="s">
        <v>270</v>
      </c>
      <c r="C54" s="39" t="s">
        <v>352</v>
      </c>
      <c r="D54" s="39" t="s">
        <v>421</v>
      </c>
      <c r="E54" s="39" t="s">
        <v>269</v>
      </c>
      <c r="F54" s="198" t="s">
        <v>27</v>
      </c>
      <c r="G54" s="157"/>
      <c r="H54" s="157"/>
      <c r="I54" s="157">
        <v>0</v>
      </c>
    </row>
    <row r="55" spans="1:9" ht="26.25" customHeight="1" hidden="1">
      <c r="A55" s="39" t="s">
        <v>478</v>
      </c>
      <c r="B55" s="39" t="s">
        <v>455</v>
      </c>
      <c r="C55" s="39" t="s">
        <v>352</v>
      </c>
      <c r="D55" s="39" t="s">
        <v>421</v>
      </c>
      <c r="E55" s="39" t="s">
        <v>271</v>
      </c>
      <c r="F55" s="198" t="s">
        <v>29</v>
      </c>
      <c r="G55" s="157"/>
      <c r="H55" s="157"/>
      <c r="I55" s="157">
        <v>0</v>
      </c>
    </row>
    <row r="56" spans="1:9" ht="41.25" customHeight="1">
      <c r="A56" s="39" t="s">
        <v>478</v>
      </c>
      <c r="B56" s="39" t="s">
        <v>449</v>
      </c>
      <c r="C56" s="39" t="s">
        <v>352</v>
      </c>
      <c r="D56" s="39" t="s">
        <v>421</v>
      </c>
      <c r="E56" s="39" t="s">
        <v>480</v>
      </c>
      <c r="F56" s="56" t="s">
        <v>272</v>
      </c>
      <c r="G56" s="157">
        <v>450</v>
      </c>
      <c r="H56" s="157">
        <v>0</v>
      </c>
      <c r="I56" s="157">
        <v>60</v>
      </c>
    </row>
    <row r="57" spans="1:9" s="54" customFormat="1" ht="16.5" customHeight="1" hidden="1">
      <c r="A57" s="34" t="s">
        <v>558</v>
      </c>
      <c r="B57" s="34" t="s">
        <v>419</v>
      </c>
      <c r="C57" s="34" t="s">
        <v>420</v>
      </c>
      <c r="D57" s="34" t="s">
        <v>421</v>
      </c>
      <c r="E57" s="34" t="s">
        <v>422</v>
      </c>
      <c r="F57" s="61" t="s">
        <v>559</v>
      </c>
      <c r="G57" s="147">
        <f>G66</f>
        <v>50</v>
      </c>
      <c r="H57" s="147">
        <f>H66</f>
        <v>0</v>
      </c>
      <c r="I57" s="147">
        <f>I66</f>
        <v>0</v>
      </c>
    </row>
    <row r="58" spans="1:10" s="54" customFormat="1" ht="42.75" customHeight="1" hidden="1">
      <c r="A58" s="39" t="s">
        <v>558</v>
      </c>
      <c r="B58" s="39" t="s">
        <v>273</v>
      </c>
      <c r="C58" s="39" t="s">
        <v>352</v>
      </c>
      <c r="D58" s="39" t="s">
        <v>421</v>
      </c>
      <c r="E58" s="39" t="s">
        <v>562</v>
      </c>
      <c r="F58" s="198" t="s">
        <v>33</v>
      </c>
      <c r="G58" s="157"/>
      <c r="H58" s="157"/>
      <c r="I58" s="157"/>
      <c r="J58" s="28"/>
    </row>
    <row r="59" spans="1:10" s="54" customFormat="1" ht="55.5" customHeight="1" hidden="1">
      <c r="A59" s="39" t="s">
        <v>558</v>
      </c>
      <c r="B59" s="39" t="s">
        <v>274</v>
      </c>
      <c r="C59" s="39" t="s">
        <v>352</v>
      </c>
      <c r="D59" s="39" t="s">
        <v>421</v>
      </c>
      <c r="E59" s="39" t="s">
        <v>562</v>
      </c>
      <c r="F59" s="198" t="s">
        <v>37</v>
      </c>
      <c r="G59" s="157"/>
      <c r="H59" s="157"/>
      <c r="I59" s="157"/>
      <c r="J59" s="28"/>
    </row>
    <row r="60" spans="1:10" s="54" customFormat="1" ht="41.25" customHeight="1" hidden="1">
      <c r="A60" s="39" t="s">
        <v>558</v>
      </c>
      <c r="B60" s="39" t="s">
        <v>275</v>
      </c>
      <c r="C60" s="39" t="s">
        <v>352</v>
      </c>
      <c r="D60" s="39" t="s">
        <v>421</v>
      </c>
      <c r="E60" s="39" t="s">
        <v>562</v>
      </c>
      <c r="F60" s="198" t="s">
        <v>39</v>
      </c>
      <c r="G60" s="157"/>
      <c r="H60" s="157"/>
      <c r="I60" s="157"/>
      <c r="J60" s="28"/>
    </row>
    <row r="61" spans="1:10" s="54" customFormat="1" ht="43.5" customHeight="1" hidden="1">
      <c r="A61" s="39" t="s">
        <v>558</v>
      </c>
      <c r="B61" s="39" t="s">
        <v>276</v>
      </c>
      <c r="C61" s="39" t="s">
        <v>352</v>
      </c>
      <c r="D61" s="39" t="s">
        <v>421</v>
      </c>
      <c r="E61" s="39" t="s">
        <v>562</v>
      </c>
      <c r="F61" s="198" t="s">
        <v>41</v>
      </c>
      <c r="G61" s="157"/>
      <c r="H61" s="157"/>
      <c r="I61" s="157"/>
      <c r="J61" s="28"/>
    </row>
    <row r="62" spans="1:10" s="54" customFormat="1" ht="55.5" customHeight="1" hidden="1">
      <c r="A62" s="39" t="s">
        <v>558</v>
      </c>
      <c r="B62" s="39" t="s">
        <v>277</v>
      </c>
      <c r="C62" s="39" t="s">
        <v>352</v>
      </c>
      <c r="D62" s="39" t="s">
        <v>421</v>
      </c>
      <c r="E62" s="39" t="s">
        <v>562</v>
      </c>
      <c r="F62" s="218" t="s">
        <v>290</v>
      </c>
      <c r="G62" s="157"/>
      <c r="H62" s="157"/>
      <c r="I62" s="157"/>
      <c r="J62" s="28"/>
    </row>
    <row r="63" spans="1:10" s="54" customFormat="1" ht="54" customHeight="1" hidden="1">
      <c r="A63" s="39" t="s">
        <v>558</v>
      </c>
      <c r="B63" s="39" t="s">
        <v>291</v>
      </c>
      <c r="C63" s="39" t="s">
        <v>352</v>
      </c>
      <c r="D63" s="39" t="s">
        <v>421</v>
      </c>
      <c r="E63" s="39" t="s">
        <v>562</v>
      </c>
      <c r="F63" s="198" t="s">
        <v>44</v>
      </c>
      <c r="G63" s="157"/>
      <c r="H63" s="157"/>
      <c r="I63" s="157"/>
      <c r="J63" s="28"/>
    </row>
    <row r="64" spans="1:10" s="54" customFormat="1" ht="69" customHeight="1" hidden="1">
      <c r="A64" s="39" t="s">
        <v>558</v>
      </c>
      <c r="B64" s="39" t="s">
        <v>292</v>
      </c>
      <c r="C64" s="39" t="s">
        <v>352</v>
      </c>
      <c r="D64" s="39" t="s">
        <v>421</v>
      </c>
      <c r="E64" s="39" t="s">
        <v>562</v>
      </c>
      <c r="F64" s="198" t="s">
        <v>46</v>
      </c>
      <c r="G64" s="157"/>
      <c r="H64" s="157"/>
      <c r="I64" s="157"/>
      <c r="J64" s="28"/>
    </row>
    <row r="65" spans="1:10" s="54" customFormat="1" ht="68.25" customHeight="1" hidden="1">
      <c r="A65" s="39" t="s">
        <v>558</v>
      </c>
      <c r="B65" s="39" t="s">
        <v>293</v>
      </c>
      <c r="C65" s="39" t="s">
        <v>337</v>
      </c>
      <c r="D65" s="39" t="s">
        <v>421</v>
      </c>
      <c r="E65" s="39" t="s">
        <v>562</v>
      </c>
      <c r="F65" s="198" t="s">
        <v>46</v>
      </c>
      <c r="G65" s="157"/>
      <c r="H65" s="157"/>
      <c r="I65" s="157"/>
      <c r="J65" s="28"/>
    </row>
    <row r="66" spans="1:9" ht="25.5" customHeight="1" hidden="1">
      <c r="A66" s="37" t="s">
        <v>558</v>
      </c>
      <c r="B66" s="37" t="s">
        <v>560</v>
      </c>
      <c r="C66" s="37" t="s">
        <v>420</v>
      </c>
      <c r="D66" s="37" t="s">
        <v>421</v>
      </c>
      <c r="E66" s="37" t="s">
        <v>422</v>
      </c>
      <c r="F66" s="149" t="s">
        <v>309</v>
      </c>
      <c r="G66" s="156">
        <f>G67</f>
        <v>50</v>
      </c>
      <c r="H66" s="156">
        <f>H67</f>
        <v>0</v>
      </c>
      <c r="I66" s="156">
        <f>I67</f>
        <v>0</v>
      </c>
    </row>
    <row r="67" spans="1:9" ht="26.25" customHeight="1" hidden="1">
      <c r="A67" s="39" t="s">
        <v>558</v>
      </c>
      <c r="B67" s="39" t="s">
        <v>561</v>
      </c>
      <c r="C67" s="39" t="s">
        <v>352</v>
      </c>
      <c r="D67" s="39" t="s">
        <v>421</v>
      </c>
      <c r="E67" s="39" t="s">
        <v>562</v>
      </c>
      <c r="F67" s="56" t="s">
        <v>48</v>
      </c>
      <c r="G67" s="157">
        <v>50</v>
      </c>
      <c r="H67" s="157">
        <v>0</v>
      </c>
      <c r="I67" s="157">
        <v>0</v>
      </c>
    </row>
    <row r="68" spans="1:9" s="54" customFormat="1" ht="12.75" hidden="1">
      <c r="A68" s="34" t="s">
        <v>481</v>
      </c>
      <c r="B68" s="34" t="s">
        <v>419</v>
      </c>
      <c r="C68" s="34" t="s">
        <v>352</v>
      </c>
      <c r="D68" s="34" t="s">
        <v>421</v>
      </c>
      <c r="E68" s="34" t="s">
        <v>422</v>
      </c>
      <c r="F68" s="61" t="s">
        <v>482</v>
      </c>
      <c r="G68" s="147">
        <f>G69+G71</f>
        <v>0</v>
      </c>
      <c r="H68" s="147">
        <f>H69+H71</f>
        <v>0</v>
      </c>
      <c r="I68" s="147">
        <f>I69+I71</f>
        <v>0</v>
      </c>
    </row>
    <row r="69" spans="1:9" ht="12.75" hidden="1">
      <c r="A69" s="37" t="s">
        <v>481</v>
      </c>
      <c r="B69" s="37" t="s">
        <v>472</v>
      </c>
      <c r="C69" s="37" t="s">
        <v>352</v>
      </c>
      <c r="D69" s="37" t="s">
        <v>421</v>
      </c>
      <c r="E69" s="37" t="s">
        <v>483</v>
      </c>
      <c r="F69" s="149" t="s">
        <v>484</v>
      </c>
      <c r="G69" s="156">
        <f>G70</f>
        <v>0</v>
      </c>
      <c r="H69" s="156">
        <f>H70</f>
        <v>0</v>
      </c>
      <c r="I69" s="156">
        <f>I70</f>
        <v>0</v>
      </c>
    </row>
    <row r="70" spans="1:9" ht="24" customHeight="1" hidden="1">
      <c r="A70" s="39" t="s">
        <v>481</v>
      </c>
      <c r="B70" s="39" t="s">
        <v>485</v>
      </c>
      <c r="C70" s="39" t="s">
        <v>352</v>
      </c>
      <c r="D70" s="39" t="s">
        <v>421</v>
      </c>
      <c r="E70" s="39" t="s">
        <v>483</v>
      </c>
      <c r="F70" s="56" t="s">
        <v>50</v>
      </c>
      <c r="G70" s="157"/>
      <c r="H70" s="157"/>
      <c r="I70" s="157"/>
    </row>
    <row r="71" spans="1:9" ht="12.75" customHeight="1" hidden="1">
      <c r="A71" s="39" t="s">
        <v>481</v>
      </c>
      <c r="B71" s="39" t="s">
        <v>486</v>
      </c>
      <c r="C71" s="39" t="s">
        <v>352</v>
      </c>
      <c r="D71" s="39" t="s">
        <v>421</v>
      </c>
      <c r="E71" s="39" t="s">
        <v>483</v>
      </c>
      <c r="F71" s="56" t="s">
        <v>294</v>
      </c>
      <c r="G71" s="157"/>
      <c r="H71" s="157"/>
      <c r="I71" s="157"/>
    </row>
    <row r="72" spans="1:9" s="54" customFormat="1" ht="14.25" customHeight="1">
      <c r="A72" s="295" t="s">
        <v>487</v>
      </c>
      <c r="B72" s="296"/>
      <c r="C72" s="296"/>
      <c r="D72" s="296"/>
      <c r="E72" s="296"/>
      <c r="F72" s="297"/>
      <c r="G72" s="150">
        <f>G11+G17+G23+G27+G35+G42+G47+G57+G68</f>
        <v>13897.5</v>
      </c>
      <c r="H72" s="150">
        <f>H11+H17+H23+H27+H35+H42+H47+H57+H68</f>
        <v>0</v>
      </c>
      <c r="I72" s="150">
        <f>I11+I17+I23+I27+I35+I42+I47+I57+I68</f>
        <v>15895.1</v>
      </c>
    </row>
    <row r="73" spans="1:9" s="54" customFormat="1" ht="12.75">
      <c r="A73" s="293" t="s">
        <v>488</v>
      </c>
      <c r="B73" s="293"/>
      <c r="C73" s="293"/>
      <c r="D73" s="293"/>
      <c r="E73" s="293"/>
      <c r="F73" s="293"/>
      <c r="G73" s="151">
        <f>G74+G79+G92+G99+G107</f>
        <v>2275.8</v>
      </c>
      <c r="H73" s="151">
        <f>H74+H79+H92+H99+H107</f>
        <v>-1</v>
      </c>
      <c r="I73" s="151">
        <f>I74+I79+I92+I99+I107</f>
        <v>2416.5</v>
      </c>
    </row>
    <row r="74" spans="1:9" s="54" customFormat="1" ht="25.5">
      <c r="A74" s="62" t="s">
        <v>489</v>
      </c>
      <c r="B74" s="62" t="s">
        <v>472</v>
      </c>
      <c r="C74" s="62" t="s">
        <v>420</v>
      </c>
      <c r="D74" s="62" t="s">
        <v>421</v>
      </c>
      <c r="E74" s="62" t="s">
        <v>422</v>
      </c>
      <c r="F74" s="63" t="s">
        <v>490</v>
      </c>
      <c r="G74" s="151">
        <f>G75+G76</f>
        <v>1959</v>
      </c>
      <c r="H74" s="151">
        <f>H75+H76</f>
        <v>-1</v>
      </c>
      <c r="I74" s="151">
        <f>I75+I76</f>
        <v>2099</v>
      </c>
    </row>
    <row r="75" spans="1:9" ht="25.5">
      <c r="A75" s="39" t="s">
        <v>489</v>
      </c>
      <c r="B75" s="39" t="s">
        <v>491</v>
      </c>
      <c r="C75" s="39" t="s">
        <v>352</v>
      </c>
      <c r="D75" s="39" t="s">
        <v>421</v>
      </c>
      <c r="E75" s="39" t="s">
        <v>492</v>
      </c>
      <c r="F75" s="198" t="s">
        <v>54</v>
      </c>
      <c r="G75" s="159">
        <v>946</v>
      </c>
      <c r="H75" s="159">
        <v>1012</v>
      </c>
      <c r="I75" s="159">
        <v>2099</v>
      </c>
    </row>
    <row r="76" spans="1:9" ht="25.5" hidden="1">
      <c r="A76" s="39" t="s">
        <v>489</v>
      </c>
      <c r="B76" s="39" t="s">
        <v>493</v>
      </c>
      <c r="C76" s="39" t="s">
        <v>352</v>
      </c>
      <c r="D76" s="39" t="s">
        <v>421</v>
      </c>
      <c r="E76" s="39" t="s">
        <v>492</v>
      </c>
      <c r="F76" s="198" t="s">
        <v>56</v>
      </c>
      <c r="G76" s="159">
        <v>1013</v>
      </c>
      <c r="H76" s="159">
        <v>-1013</v>
      </c>
      <c r="I76" s="159">
        <f>G76+H76</f>
        <v>0</v>
      </c>
    </row>
    <row r="77" spans="1:9" ht="25.5" hidden="1">
      <c r="A77" s="39" t="s">
        <v>489</v>
      </c>
      <c r="B77" s="39" t="s">
        <v>295</v>
      </c>
      <c r="C77" s="39" t="s">
        <v>352</v>
      </c>
      <c r="D77" s="39" t="s">
        <v>421</v>
      </c>
      <c r="E77" s="39" t="s">
        <v>492</v>
      </c>
      <c r="F77" s="198" t="s">
        <v>58</v>
      </c>
      <c r="G77" s="159"/>
      <c r="H77" s="159"/>
      <c r="I77" s="159"/>
    </row>
    <row r="78" spans="1:9" ht="12.75" hidden="1">
      <c r="A78" s="39" t="s">
        <v>489</v>
      </c>
      <c r="B78" s="39" t="s">
        <v>296</v>
      </c>
      <c r="C78" s="39" t="s">
        <v>352</v>
      </c>
      <c r="D78" s="39" t="s">
        <v>421</v>
      </c>
      <c r="E78" s="39" t="s">
        <v>492</v>
      </c>
      <c r="F78" s="198" t="s">
        <v>60</v>
      </c>
      <c r="G78" s="159"/>
      <c r="H78" s="159"/>
      <c r="I78" s="159"/>
    </row>
    <row r="79" spans="1:9" s="54" customFormat="1" ht="25.5" hidden="1">
      <c r="A79" s="34" t="s">
        <v>489</v>
      </c>
      <c r="B79" s="34" t="s">
        <v>424</v>
      </c>
      <c r="C79" s="34" t="s">
        <v>352</v>
      </c>
      <c r="D79" s="34" t="s">
        <v>542</v>
      </c>
      <c r="E79" s="34" t="s">
        <v>492</v>
      </c>
      <c r="F79" s="65" t="s">
        <v>299</v>
      </c>
      <c r="G79" s="151">
        <f>G88+G80+G83</f>
        <v>0</v>
      </c>
      <c r="H79" s="151">
        <f>H88+H80+H83</f>
        <v>0</v>
      </c>
      <c r="I79" s="151">
        <f>I88+I80+I83</f>
        <v>0</v>
      </c>
    </row>
    <row r="80" spans="1:9" s="54" customFormat="1" ht="52.5" customHeight="1" hidden="1">
      <c r="A80" s="37" t="s">
        <v>489</v>
      </c>
      <c r="B80" s="37" t="s">
        <v>494</v>
      </c>
      <c r="C80" s="37" t="s">
        <v>352</v>
      </c>
      <c r="D80" s="37" t="s">
        <v>421</v>
      </c>
      <c r="E80" s="37" t="s">
        <v>492</v>
      </c>
      <c r="F80" s="152" t="s">
        <v>297</v>
      </c>
      <c r="G80" s="160">
        <f>G81</f>
        <v>0</v>
      </c>
      <c r="H80" s="160">
        <f>H81</f>
        <v>0</v>
      </c>
      <c r="I80" s="160">
        <f>I81</f>
        <v>0</v>
      </c>
    </row>
    <row r="81" spans="1:9" s="54" customFormat="1" ht="57" customHeight="1" hidden="1">
      <c r="A81" s="39" t="s">
        <v>489</v>
      </c>
      <c r="B81" s="39" t="s">
        <v>494</v>
      </c>
      <c r="C81" s="39" t="s">
        <v>352</v>
      </c>
      <c r="D81" s="39" t="s">
        <v>421</v>
      </c>
      <c r="E81" s="39" t="s">
        <v>492</v>
      </c>
      <c r="F81" s="198" t="s">
        <v>101</v>
      </c>
      <c r="G81" s="159"/>
      <c r="H81" s="159"/>
      <c r="I81" s="159"/>
    </row>
    <row r="82" spans="1:9" s="54" customFormat="1" ht="30" customHeight="1" hidden="1">
      <c r="A82" s="39" t="s">
        <v>489</v>
      </c>
      <c r="B82" s="39" t="s">
        <v>298</v>
      </c>
      <c r="C82" s="39" t="s">
        <v>352</v>
      </c>
      <c r="D82" s="39" t="s">
        <v>421</v>
      </c>
      <c r="E82" s="39" t="s">
        <v>492</v>
      </c>
      <c r="F82" s="198" t="s">
        <v>103</v>
      </c>
      <c r="G82" s="159"/>
      <c r="H82" s="159"/>
      <c r="I82" s="159"/>
    </row>
    <row r="83" spans="1:9" s="54" customFormat="1" ht="25.5" customHeight="1" hidden="1">
      <c r="A83" s="37" t="s">
        <v>489</v>
      </c>
      <c r="B83" s="37" t="s">
        <v>495</v>
      </c>
      <c r="C83" s="37" t="s">
        <v>352</v>
      </c>
      <c r="D83" s="37" t="s">
        <v>421</v>
      </c>
      <c r="E83" s="37" t="s">
        <v>492</v>
      </c>
      <c r="F83" s="152" t="s">
        <v>105</v>
      </c>
      <c r="G83" s="159"/>
      <c r="H83" s="159"/>
      <c r="I83" s="159"/>
    </row>
    <row r="84" spans="1:9" s="54" customFormat="1" ht="26.25" customHeight="1" hidden="1">
      <c r="A84" s="39" t="s">
        <v>489</v>
      </c>
      <c r="B84" s="39" t="s">
        <v>495</v>
      </c>
      <c r="C84" s="39" t="s">
        <v>352</v>
      </c>
      <c r="D84" s="39" t="s">
        <v>421</v>
      </c>
      <c r="E84" s="39" t="s">
        <v>492</v>
      </c>
      <c r="F84" s="42" t="s">
        <v>105</v>
      </c>
      <c r="G84" s="159"/>
      <c r="H84" s="159"/>
      <c r="I84" s="159"/>
    </row>
    <row r="85" spans="1:9" s="54" customFormat="1" ht="28.5" customHeight="1" hidden="1">
      <c r="A85" s="39" t="s">
        <v>489</v>
      </c>
      <c r="B85" s="39" t="s">
        <v>300</v>
      </c>
      <c r="C85" s="39" t="s">
        <v>352</v>
      </c>
      <c r="D85" s="39" t="s">
        <v>421</v>
      </c>
      <c r="E85" s="39" t="s">
        <v>492</v>
      </c>
      <c r="F85" s="198" t="s">
        <v>107</v>
      </c>
      <c r="G85" s="159"/>
      <c r="H85" s="159"/>
      <c r="I85" s="159"/>
    </row>
    <row r="86" spans="1:9" s="54" customFormat="1" ht="38.25" hidden="1">
      <c r="A86" s="39" t="s">
        <v>489</v>
      </c>
      <c r="B86" s="39" t="s">
        <v>301</v>
      </c>
      <c r="C86" s="39" t="s">
        <v>352</v>
      </c>
      <c r="D86" s="39" t="s">
        <v>421</v>
      </c>
      <c r="E86" s="39" t="s">
        <v>492</v>
      </c>
      <c r="F86" s="198" t="s">
        <v>109</v>
      </c>
      <c r="G86" s="159"/>
      <c r="H86" s="159"/>
      <c r="I86" s="159"/>
    </row>
    <row r="87" spans="1:9" s="54" customFormat="1" ht="69.75" customHeight="1" hidden="1">
      <c r="A87" s="39" t="s">
        <v>489</v>
      </c>
      <c r="B87" s="39" t="s">
        <v>302</v>
      </c>
      <c r="C87" s="39" t="s">
        <v>352</v>
      </c>
      <c r="D87" s="39" t="s">
        <v>421</v>
      </c>
      <c r="E87" s="39" t="s">
        <v>492</v>
      </c>
      <c r="F87" s="198" t="s">
        <v>111</v>
      </c>
      <c r="G87" s="159"/>
      <c r="H87" s="159"/>
      <c r="I87" s="159"/>
    </row>
    <row r="88" spans="1:9" s="54" customFormat="1" ht="12.75" hidden="1">
      <c r="A88" s="39" t="s">
        <v>489</v>
      </c>
      <c r="B88" s="39" t="s">
        <v>496</v>
      </c>
      <c r="C88" s="39" t="s">
        <v>352</v>
      </c>
      <c r="D88" s="39" t="s">
        <v>421</v>
      </c>
      <c r="E88" s="39" t="s">
        <v>492</v>
      </c>
      <c r="F88" s="198" t="s">
        <v>113</v>
      </c>
      <c r="G88" s="159">
        <f>G89</f>
        <v>0</v>
      </c>
      <c r="H88" s="159">
        <f>H89</f>
        <v>0</v>
      </c>
      <c r="I88" s="159">
        <f>I89</f>
        <v>0</v>
      </c>
    </row>
    <row r="89" spans="1:9" s="54" customFormat="1" ht="12.75" hidden="1">
      <c r="A89" s="39" t="s">
        <v>489</v>
      </c>
      <c r="B89" s="39" t="s">
        <v>496</v>
      </c>
      <c r="C89" s="39" t="s">
        <v>352</v>
      </c>
      <c r="D89" s="39" t="s">
        <v>421</v>
      </c>
      <c r="E89" s="39" t="s">
        <v>492</v>
      </c>
      <c r="F89" s="198" t="s">
        <v>113</v>
      </c>
      <c r="G89" s="159"/>
      <c r="H89" s="159"/>
      <c r="I89" s="159"/>
    </row>
    <row r="90" spans="1:9" s="54" customFormat="1" ht="78" customHeight="1" hidden="1">
      <c r="A90" s="39" t="s">
        <v>489</v>
      </c>
      <c r="B90" s="39" t="s">
        <v>496</v>
      </c>
      <c r="C90" s="39" t="s">
        <v>391</v>
      </c>
      <c r="D90" s="39" t="s">
        <v>421</v>
      </c>
      <c r="E90" s="39" t="s">
        <v>492</v>
      </c>
      <c r="F90" s="64" t="s">
        <v>565</v>
      </c>
      <c r="G90" s="157"/>
      <c r="H90" s="157"/>
      <c r="I90" s="157"/>
    </row>
    <row r="91" spans="1:9" s="54" customFormat="1" ht="39" customHeight="1" hidden="1">
      <c r="A91" s="48" t="s">
        <v>489</v>
      </c>
      <c r="B91" s="48" t="s">
        <v>496</v>
      </c>
      <c r="C91" s="48" t="s">
        <v>391</v>
      </c>
      <c r="D91" s="48" t="s">
        <v>421</v>
      </c>
      <c r="E91" s="48" t="s">
        <v>492</v>
      </c>
      <c r="F91" s="153" t="s">
        <v>563</v>
      </c>
      <c r="G91" s="157"/>
      <c r="H91" s="157"/>
      <c r="I91" s="157"/>
    </row>
    <row r="92" spans="1:9" s="54" customFormat="1" ht="25.5">
      <c r="A92" s="34" t="s">
        <v>489</v>
      </c>
      <c r="B92" s="34" t="s">
        <v>435</v>
      </c>
      <c r="C92" s="34" t="s">
        <v>420</v>
      </c>
      <c r="D92" s="34" t="s">
        <v>421</v>
      </c>
      <c r="E92" s="34" t="s">
        <v>492</v>
      </c>
      <c r="F92" s="65" t="s">
        <v>497</v>
      </c>
      <c r="G92" s="151">
        <f>G93+G94+G95</f>
        <v>316.8</v>
      </c>
      <c r="H92" s="151">
        <f>H93+H94+H95</f>
        <v>0</v>
      </c>
      <c r="I92" s="151">
        <f>I93+I94+I95</f>
        <v>317.5</v>
      </c>
    </row>
    <row r="93" spans="1:9" s="36" customFormat="1" ht="26.25" customHeight="1">
      <c r="A93" s="37" t="s">
        <v>489</v>
      </c>
      <c r="B93" s="37" t="s">
        <v>498</v>
      </c>
      <c r="C93" s="37" t="s">
        <v>352</v>
      </c>
      <c r="D93" s="37" t="s">
        <v>421</v>
      </c>
      <c r="E93" s="37" t="s">
        <v>492</v>
      </c>
      <c r="F93" s="198" t="s">
        <v>115</v>
      </c>
      <c r="G93" s="156">
        <v>70</v>
      </c>
      <c r="H93" s="156">
        <v>0</v>
      </c>
      <c r="I93" s="156">
        <v>68.2</v>
      </c>
    </row>
    <row r="94" spans="1:9" s="36" customFormat="1" ht="39.75" customHeight="1">
      <c r="A94" s="37" t="s">
        <v>489</v>
      </c>
      <c r="B94" s="37" t="s">
        <v>499</v>
      </c>
      <c r="C94" s="37" t="s">
        <v>352</v>
      </c>
      <c r="D94" s="37" t="s">
        <v>421</v>
      </c>
      <c r="E94" s="37" t="s">
        <v>492</v>
      </c>
      <c r="F94" s="198" t="s">
        <v>117</v>
      </c>
      <c r="G94" s="156">
        <v>243.6</v>
      </c>
      <c r="H94" s="156">
        <v>0</v>
      </c>
      <c r="I94" s="156">
        <f>G94+H94</f>
        <v>243.6</v>
      </c>
    </row>
    <row r="95" spans="1:9" s="36" customFormat="1" ht="28.5" customHeight="1">
      <c r="A95" s="37" t="s">
        <v>489</v>
      </c>
      <c r="B95" s="37" t="s">
        <v>500</v>
      </c>
      <c r="C95" s="37" t="s">
        <v>352</v>
      </c>
      <c r="D95" s="37" t="s">
        <v>421</v>
      </c>
      <c r="E95" s="37" t="s">
        <v>492</v>
      </c>
      <c r="F95" s="198" t="s">
        <v>137</v>
      </c>
      <c r="G95" s="161">
        <f>G96+G97</f>
        <v>3.2</v>
      </c>
      <c r="H95" s="161">
        <v>0</v>
      </c>
      <c r="I95" s="156">
        <f>I96+I97</f>
        <v>5.7</v>
      </c>
    </row>
    <row r="96" spans="1:9" ht="31.5" customHeight="1">
      <c r="A96" s="39" t="s">
        <v>489</v>
      </c>
      <c r="B96" s="39" t="s">
        <v>500</v>
      </c>
      <c r="C96" s="39" t="s">
        <v>391</v>
      </c>
      <c r="D96" s="39" t="s">
        <v>421</v>
      </c>
      <c r="E96" s="39" t="s">
        <v>492</v>
      </c>
      <c r="F96" s="66" t="s">
        <v>503</v>
      </c>
      <c r="G96" s="157">
        <v>1</v>
      </c>
      <c r="H96" s="157">
        <v>1</v>
      </c>
      <c r="I96" s="157">
        <v>1</v>
      </c>
    </row>
    <row r="97" spans="1:9" ht="53.25" customHeight="1">
      <c r="A97" s="39" t="s">
        <v>489</v>
      </c>
      <c r="B97" s="39" t="s">
        <v>500</v>
      </c>
      <c r="C97" s="39" t="s">
        <v>391</v>
      </c>
      <c r="D97" s="39" t="s">
        <v>421</v>
      </c>
      <c r="E97" s="39" t="s">
        <v>492</v>
      </c>
      <c r="F97" s="66" t="s">
        <v>504</v>
      </c>
      <c r="G97" s="157">
        <v>2.2</v>
      </c>
      <c r="H97" s="157">
        <v>2.2</v>
      </c>
      <c r="I97" s="157">
        <v>4.7</v>
      </c>
    </row>
    <row r="98" spans="1:9" ht="15" customHeight="1" hidden="1">
      <c r="A98" s="39" t="s">
        <v>489</v>
      </c>
      <c r="B98" s="39" t="s">
        <v>303</v>
      </c>
      <c r="C98" s="39" t="s">
        <v>352</v>
      </c>
      <c r="D98" s="39" t="s">
        <v>421</v>
      </c>
      <c r="E98" s="39" t="s">
        <v>492</v>
      </c>
      <c r="F98" s="198" t="s">
        <v>139</v>
      </c>
      <c r="G98" s="157"/>
      <c r="H98" s="157"/>
      <c r="I98" s="157"/>
    </row>
    <row r="99" spans="1:9" ht="12.75" customHeight="1" hidden="1">
      <c r="A99" s="34" t="s">
        <v>489</v>
      </c>
      <c r="B99" s="34" t="s">
        <v>453</v>
      </c>
      <c r="C99" s="34" t="s">
        <v>352</v>
      </c>
      <c r="D99" s="34" t="s">
        <v>421</v>
      </c>
      <c r="E99" s="34" t="s">
        <v>422</v>
      </c>
      <c r="F99" s="67" t="s">
        <v>539</v>
      </c>
      <c r="G99" s="147">
        <f>G101+G105</f>
        <v>0</v>
      </c>
      <c r="H99" s="147">
        <f>H101+H105</f>
        <v>0</v>
      </c>
      <c r="I99" s="147">
        <f>I101+I105</f>
        <v>0</v>
      </c>
    </row>
    <row r="100" spans="1:9" ht="54.75" customHeight="1" hidden="1">
      <c r="A100" s="39" t="s">
        <v>489</v>
      </c>
      <c r="B100" s="39" t="s">
        <v>304</v>
      </c>
      <c r="C100" s="39" t="s">
        <v>352</v>
      </c>
      <c r="D100" s="39" t="s">
        <v>421</v>
      </c>
      <c r="E100" s="39" t="s">
        <v>492</v>
      </c>
      <c r="F100" s="198" t="s">
        <v>141</v>
      </c>
      <c r="G100" s="157"/>
      <c r="H100" s="157"/>
      <c r="I100" s="157"/>
    </row>
    <row r="101" spans="1:9" s="54" customFormat="1" ht="38.25" hidden="1">
      <c r="A101" s="39" t="s">
        <v>489</v>
      </c>
      <c r="B101" s="39" t="s">
        <v>505</v>
      </c>
      <c r="C101" s="39" t="s">
        <v>352</v>
      </c>
      <c r="D101" s="39" t="s">
        <v>421</v>
      </c>
      <c r="E101" s="39" t="s">
        <v>492</v>
      </c>
      <c r="F101" s="198" t="s">
        <v>143</v>
      </c>
      <c r="G101" s="157"/>
      <c r="H101" s="157"/>
      <c r="I101" s="157"/>
    </row>
    <row r="102" spans="1:9" s="54" customFormat="1" ht="51" hidden="1">
      <c r="A102" s="39" t="s">
        <v>489</v>
      </c>
      <c r="B102" s="39" t="s">
        <v>305</v>
      </c>
      <c r="C102" s="39" t="s">
        <v>352</v>
      </c>
      <c r="D102" s="39" t="s">
        <v>421</v>
      </c>
      <c r="E102" s="39" t="s">
        <v>492</v>
      </c>
      <c r="F102" s="198" t="s">
        <v>145</v>
      </c>
      <c r="G102" s="157"/>
      <c r="H102" s="157"/>
      <c r="I102" s="157"/>
    </row>
    <row r="103" spans="1:9" s="54" customFormat="1" ht="38.25" hidden="1">
      <c r="A103" s="39" t="s">
        <v>489</v>
      </c>
      <c r="B103" s="39" t="s">
        <v>306</v>
      </c>
      <c r="C103" s="39" t="s">
        <v>352</v>
      </c>
      <c r="D103" s="39" t="s">
        <v>421</v>
      </c>
      <c r="E103" s="39" t="s">
        <v>492</v>
      </c>
      <c r="F103" s="198" t="s">
        <v>147</v>
      </c>
      <c r="G103" s="157"/>
      <c r="H103" s="157"/>
      <c r="I103" s="157"/>
    </row>
    <row r="104" spans="1:9" s="54" customFormat="1" ht="51" hidden="1">
      <c r="A104" s="39" t="s">
        <v>489</v>
      </c>
      <c r="B104" s="39" t="s">
        <v>462</v>
      </c>
      <c r="C104" s="39" t="s">
        <v>352</v>
      </c>
      <c r="D104" s="39" t="s">
        <v>421</v>
      </c>
      <c r="E104" s="39" t="s">
        <v>492</v>
      </c>
      <c r="F104" s="198" t="s">
        <v>149</v>
      </c>
      <c r="G104" s="157"/>
      <c r="H104" s="157"/>
      <c r="I104" s="157"/>
    </row>
    <row r="105" spans="1:9" s="54" customFormat="1" ht="31.5" customHeight="1" hidden="1">
      <c r="A105" s="39" t="s">
        <v>489</v>
      </c>
      <c r="B105" s="162" t="s">
        <v>574</v>
      </c>
      <c r="C105" s="39" t="s">
        <v>352</v>
      </c>
      <c r="D105" s="39" t="s">
        <v>421</v>
      </c>
      <c r="E105" s="39" t="s">
        <v>492</v>
      </c>
      <c r="F105" s="196" t="s">
        <v>151</v>
      </c>
      <c r="G105" s="157"/>
      <c r="H105" s="157"/>
      <c r="I105" s="157"/>
    </row>
    <row r="106" spans="1:9" s="54" customFormat="1" ht="31.5" customHeight="1" hidden="1">
      <c r="A106" s="39" t="s">
        <v>489</v>
      </c>
      <c r="B106" s="162" t="s">
        <v>307</v>
      </c>
      <c r="C106" s="39" t="s">
        <v>352</v>
      </c>
      <c r="D106" s="39" t="s">
        <v>421</v>
      </c>
      <c r="E106" s="39" t="s">
        <v>492</v>
      </c>
      <c r="F106" s="196" t="s">
        <v>153</v>
      </c>
      <c r="G106" s="157"/>
      <c r="H106" s="157"/>
      <c r="I106" s="157"/>
    </row>
    <row r="107" spans="1:9" s="54" customFormat="1" ht="39" customHeight="1" hidden="1">
      <c r="A107" s="34" t="s">
        <v>308</v>
      </c>
      <c r="B107" s="34" t="s">
        <v>419</v>
      </c>
      <c r="C107" s="34" t="s">
        <v>352</v>
      </c>
      <c r="D107" s="34" t="s">
        <v>421</v>
      </c>
      <c r="E107" s="34" t="s">
        <v>422</v>
      </c>
      <c r="F107" s="67" t="s">
        <v>507</v>
      </c>
      <c r="G107" s="147">
        <f>G108</f>
        <v>0</v>
      </c>
      <c r="H107" s="147">
        <f>H108</f>
        <v>0</v>
      </c>
      <c r="I107" s="147">
        <f>I108</f>
        <v>0</v>
      </c>
    </row>
    <row r="108" spans="1:9" s="54" customFormat="1" ht="70.5" customHeight="1" hidden="1">
      <c r="A108" s="39" t="s">
        <v>308</v>
      </c>
      <c r="B108" s="39" t="s">
        <v>464</v>
      </c>
      <c r="C108" s="39" t="s">
        <v>352</v>
      </c>
      <c r="D108" s="39" t="s">
        <v>421</v>
      </c>
      <c r="E108" s="39" t="s">
        <v>483</v>
      </c>
      <c r="F108" s="198" t="s">
        <v>258</v>
      </c>
      <c r="G108" s="157">
        <v>0</v>
      </c>
      <c r="H108" s="157">
        <v>0</v>
      </c>
      <c r="I108" s="157">
        <v>0</v>
      </c>
    </row>
    <row r="109" spans="1:9" s="54" customFormat="1" ht="39" customHeight="1" hidden="1">
      <c r="A109" s="39" t="s">
        <v>506</v>
      </c>
      <c r="B109" s="39" t="s">
        <v>464</v>
      </c>
      <c r="C109" s="39" t="s">
        <v>352</v>
      </c>
      <c r="D109" s="39" t="s">
        <v>421</v>
      </c>
      <c r="E109" s="39" t="s">
        <v>492</v>
      </c>
      <c r="F109" s="198" t="s">
        <v>260</v>
      </c>
      <c r="G109" s="157"/>
      <c r="H109" s="157"/>
      <c r="I109" s="157"/>
    </row>
    <row r="110" spans="1:9" ht="12.75">
      <c r="A110" s="34"/>
      <c r="B110" s="34"/>
      <c r="C110" s="34"/>
      <c r="D110" s="34"/>
      <c r="E110" s="34"/>
      <c r="F110" s="35" t="s">
        <v>508</v>
      </c>
      <c r="G110" s="154">
        <f>G72+G73</f>
        <v>16173.3</v>
      </c>
      <c r="H110" s="154">
        <f>H72+H73</f>
        <v>-1</v>
      </c>
      <c r="I110" s="154">
        <f>I72+I73</f>
        <v>18311.6</v>
      </c>
    </row>
    <row r="111" spans="1:6" ht="12.75">
      <c r="A111" s="54"/>
      <c r="B111" s="54"/>
      <c r="C111" s="54"/>
      <c r="D111" s="54"/>
      <c r="E111" s="54"/>
      <c r="F111" s="54"/>
    </row>
    <row r="112" ht="12.75">
      <c r="I112" s="200"/>
    </row>
    <row r="113" spans="7:9" ht="12.75">
      <c r="G113" s="200"/>
      <c r="H113" s="200"/>
      <c r="I113" s="200"/>
    </row>
    <row r="114" spans="7:9" ht="12.75">
      <c r="G114" s="201"/>
      <c r="H114" s="201"/>
      <c r="I114" s="201"/>
    </row>
    <row r="115" spans="7:9" ht="12.75">
      <c r="G115" s="201"/>
      <c r="H115" s="201"/>
      <c r="I115" s="201"/>
    </row>
  </sheetData>
  <sheetProtection/>
  <mergeCells count="8">
    <mergeCell ref="A73:F73"/>
    <mergeCell ref="A8:E8"/>
    <mergeCell ref="A9:E9"/>
    <mergeCell ref="A72:F72"/>
    <mergeCell ref="F1:I1"/>
    <mergeCell ref="F2:I2"/>
    <mergeCell ref="F3:I3"/>
    <mergeCell ref="A6:I6"/>
  </mergeCells>
  <printOptions/>
  <pageMargins left="0.3937007874015748" right="0.3937007874015748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7"/>
  <sheetViews>
    <sheetView zoomScale="113" zoomScaleNormal="113" zoomScalePageLayoutView="0" workbookViewId="0" topLeftCell="A1">
      <selection activeCell="A7" sqref="A7"/>
    </sheetView>
  </sheetViews>
  <sheetFormatPr defaultColWidth="9.00390625" defaultRowHeight="12.75"/>
  <cols>
    <col min="1" max="1" width="62.25390625" style="1" customWidth="1"/>
    <col min="2" max="2" width="5.00390625" style="28" customWidth="1"/>
    <col min="3" max="4" width="3.25390625" style="12" customWidth="1"/>
    <col min="5" max="5" width="13.00390625" style="1" customWidth="1"/>
    <col min="6" max="6" width="5.00390625" style="1" customWidth="1"/>
    <col min="7" max="7" width="8.625" style="24" hidden="1" customWidth="1"/>
    <col min="8" max="8" width="6.125" style="24" hidden="1" customWidth="1"/>
    <col min="9" max="9" width="11.25390625" style="24" customWidth="1"/>
    <col min="10" max="16384" width="9.125" style="1" customWidth="1"/>
  </cols>
  <sheetData>
    <row r="1" spans="1:9" s="10" customFormat="1" ht="15.75">
      <c r="A1" s="15"/>
      <c r="B1" s="202"/>
      <c r="C1" s="300" t="s">
        <v>125</v>
      </c>
      <c r="D1" s="300"/>
      <c r="E1" s="300"/>
      <c r="F1" s="300"/>
      <c r="G1" s="300"/>
      <c r="H1" s="300"/>
      <c r="I1" s="300"/>
    </row>
    <row r="2" spans="1:9" s="10" customFormat="1" ht="15.75">
      <c r="A2" s="15"/>
      <c r="B2" s="202"/>
      <c r="C2" s="301" t="s">
        <v>344</v>
      </c>
      <c r="D2" s="301"/>
      <c r="E2" s="301"/>
      <c r="F2" s="301"/>
      <c r="G2" s="301"/>
      <c r="H2" s="301"/>
      <c r="I2" s="301"/>
    </row>
    <row r="3" spans="1:9" s="10" customFormat="1" ht="15.75">
      <c r="A3" s="15"/>
      <c r="B3" s="202"/>
      <c r="C3" s="301" t="s">
        <v>589</v>
      </c>
      <c r="D3" s="301"/>
      <c r="E3" s="301"/>
      <c r="F3" s="301"/>
      <c r="G3" s="301"/>
      <c r="H3" s="301"/>
      <c r="I3" s="301"/>
    </row>
    <row r="4" spans="1:9" s="10" customFormat="1" ht="15.75">
      <c r="A4" s="15"/>
      <c r="B4" s="202"/>
      <c r="C4" s="16"/>
      <c r="D4" s="16"/>
      <c r="E4" s="16"/>
      <c r="F4" s="16"/>
      <c r="G4" s="21"/>
      <c r="H4" s="21"/>
      <c r="I4" s="21"/>
    </row>
    <row r="5" spans="1:9" s="10" customFormat="1" ht="36.75" customHeight="1">
      <c r="A5" s="302" t="s">
        <v>155</v>
      </c>
      <c r="B5" s="302"/>
      <c r="C5" s="302"/>
      <c r="D5" s="302"/>
      <c r="E5" s="302"/>
      <c r="F5" s="302"/>
      <c r="G5" s="302"/>
      <c r="H5" s="302"/>
      <c r="I5" s="302"/>
    </row>
    <row r="6" ht="12" customHeight="1"/>
    <row r="7" spans="1:9" s="7" customFormat="1" ht="76.5" customHeight="1">
      <c r="A7" s="4" t="s">
        <v>350</v>
      </c>
      <c r="B7" s="170" t="s">
        <v>349</v>
      </c>
      <c r="C7" s="4" t="s">
        <v>348</v>
      </c>
      <c r="D7" s="4" t="s">
        <v>347</v>
      </c>
      <c r="E7" s="4" t="s">
        <v>346</v>
      </c>
      <c r="F7" s="4" t="s">
        <v>345</v>
      </c>
      <c r="G7" s="22" t="s">
        <v>576</v>
      </c>
      <c r="H7" s="22" t="s">
        <v>407</v>
      </c>
      <c r="I7" s="22" t="s">
        <v>287</v>
      </c>
    </row>
    <row r="8" spans="1:9" ht="12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213">
        <v>7</v>
      </c>
      <c r="H8" s="213">
        <v>8</v>
      </c>
      <c r="I8" s="213">
        <v>7</v>
      </c>
    </row>
    <row r="9" spans="1:9" s="17" customFormat="1" ht="15" customHeight="1">
      <c r="A9" s="99" t="s">
        <v>355</v>
      </c>
      <c r="B9" s="203" t="s">
        <v>544</v>
      </c>
      <c r="C9" s="100" t="s">
        <v>336</v>
      </c>
      <c r="D9" s="100"/>
      <c r="E9" s="101"/>
      <c r="F9" s="101"/>
      <c r="G9" s="171">
        <f>G10+G16+G22+G42+G50</f>
        <v>9573.87</v>
      </c>
      <c r="H9" s="171">
        <f>H10+H16+H22+H42+H50</f>
        <v>0</v>
      </c>
      <c r="I9" s="171">
        <f>I10+I16+I22+I42+I50</f>
        <v>10383.005000000001</v>
      </c>
    </row>
    <row r="10" spans="1:9" s="18" customFormat="1" ht="27" customHeight="1">
      <c r="A10" s="102" t="s">
        <v>333</v>
      </c>
      <c r="B10" s="204" t="s">
        <v>544</v>
      </c>
      <c r="C10" s="136" t="s">
        <v>336</v>
      </c>
      <c r="D10" s="136" t="s">
        <v>337</v>
      </c>
      <c r="E10" s="103"/>
      <c r="F10" s="103"/>
      <c r="G10" s="172">
        <f aca="true" t="shared" si="0" ref="G10:I11">G11</f>
        <v>746.19</v>
      </c>
      <c r="H10" s="172">
        <f t="shared" si="0"/>
        <v>0</v>
      </c>
      <c r="I10" s="172">
        <f t="shared" si="0"/>
        <v>742</v>
      </c>
    </row>
    <row r="11" spans="1:9" s="10" customFormat="1" ht="30" customHeight="1">
      <c r="A11" s="104" t="s">
        <v>156</v>
      </c>
      <c r="B11" s="204" t="s">
        <v>544</v>
      </c>
      <c r="C11" s="137" t="s">
        <v>336</v>
      </c>
      <c r="D11" s="137" t="s">
        <v>337</v>
      </c>
      <c r="E11" s="128" t="s">
        <v>62</v>
      </c>
      <c r="F11" s="106"/>
      <c r="G11" s="173">
        <f t="shared" si="0"/>
        <v>746.19</v>
      </c>
      <c r="H11" s="173">
        <f t="shared" si="0"/>
        <v>0</v>
      </c>
      <c r="I11" s="173">
        <f t="shared" si="0"/>
        <v>742</v>
      </c>
    </row>
    <row r="12" spans="1:9" s="10" customFormat="1" ht="13.5" customHeight="1">
      <c r="A12" s="107" t="s">
        <v>157</v>
      </c>
      <c r="B12" s="204" t="s">
        <v>544</v>
      </c>
      <c r="C12" s="105" t="s">
        <v>336</v>
      </c>
      <c r="D12" s="105" t="s">
        <v>337</v>
      </c>
      <c r="E12" s="128" t="s">
        <v>63</v>
      </c>
      <c r="F12" s="106"/>
      <c r="G12" s="173">
        <f>G14</f>
        <v>746.19</v>
      </c>
      <c r="H12" s="173">
        <f>H14</f>
        <v>0</v>
      </c>
      <c r="I12" s="173">
        <f>I13</f>
        <v>742</v>
      </c>
    </row>
    <row r="13" spans="1:9" s="10" customFormat="1" ht="27.75" customHeight="1">
      <c r="A13" s="107" t="s">
        <v>158</v>
      </c>
      <c r="B13" s="204" t="s">
        <v>544</v>
      </c>
      <c r="C13" s="137" t="s">
        <v>336</v>
      </c>
      <c r="D13" s="137" t="s">
        <v>337</v>
      </c>
      <c r="E13" s="128" t="s">
        <v>64</v>
      </c>
      <c r="F13" s="106"/>
      <c r="G13" s="173"/>
      <c r="H13" s="173"/>
      <c r="I13" s="173">
        <f>I14+I15</f>
        <v>742</v>
      </c>
    </row>
    <row r="14" spans="1:9" s="10" customFormat="1" ht="15.75">
      <c r="A14" s="107" t="s">
        <v>159</v>
      </c>
      <c r="B14" s="204" t="s">
        <v>544</v>
      </c>
      <c r="C14" s="137" t="s">
        <v>336</v>
      </c>
      <c r="D14" s="137" t="s">
        <v>337</v>
      </c>
      <c r="E14" s="128" t="s">
        <v>64</v>
      </c>
      <c r="F14" s="128">
        <v>121</v>
      </c>
      <c r="G14" s="174">
        <v>746.19</v>
      </c>
      <c r="H14" s="174">
        <v>0</v>
      </c>
      <c r="I14" s="174">
        <v>570</v>
      </c>
    </row>
    <row r="15" spans="1:9" s="10" customFormat="1" ht="38.25">
      <c r="A15" s="107" t="s">
        <v>161</v>
      </c>
      <c r="B15" s="204" t="s">
        <v>544</v>
      </c>
      <c r="C15" s="137" t="s">
        <v>336</v>
      </c>
      <c r="D15" s="137" t="s">
        <v>337</v>
      </c>
      <c r="E15" s="128" t="s">
        <v>64</v>
      </c>
      <c r="F15" s="128" t="s">
        <v>162</v>
      </c>
      <c r="G15" s="174"/>
      <c r="H15" s="174"/>
      <c r="I15" s="174">
        <v>172</v>
      </c>
    </row>
    <row r="16" spans="1:9" s="18" customFormat="1" ht="42" customHeight="1">
      <c r="A16" s="102" t="s">
        <v>366</v>
      </c>
      <c r="B16" s="204" t="s">
        <v>544</v>
      </c>
      <c r="C16" s="108" t="s">
        <v>336</v>
      </c>
      <c r="D16" s="108" t="s">
        <v>339</v>
      </c>
      <c r="E16" s="128"/>
      <c r="F16" s="108"/>
      <c r="G16" s="175">
        <f aca="true" t="shared" si="1" ref="G16:I17">G17</f>
        <v>571.56</v>
      </c>
      <c r="H16" s="175">
        <f t="shared" si="1"/>
        <v>0</v>
      </c>
      <c r="I16" s="175">
        <f t="shared" si="1"/>
        <v>567</v>
      </c>
    </row>
    <row r="17" spans="1:9" s="10" customFormat="1" ht="27" customHeight="1">
      <c r="A17" s="104" t="s">
        <v>171</v>
      </c>
      <c r="B17" s="204" t="s">
        <v>544</v>
      </c>
      <c r="C17" s="110" t="s">
        <v>336</v>
      </c>
      <c r="D17" s="110" t="s">
        <v>339</v>
      </c>
      <c r="E17" s="128" t="s">
        <v>65</v>
      </c>
      <c r="F17" s="110"/>
      <c r="G17" s="176">
        <f t="shared" si="1"/>
        <v>571.56</v>
      </c>
      <c r="H17" s="176">
        <f t="shared" si="1"/>
        <v>0</v>
      </c>
      <c r="I17" s="176">
        <f t="shared" si="1"/>
        <v>567</v>
      </c>
    </row>
    <row r="18" spans="1:9" s="10" customFormat="1" ht="15" customHeight="1">
      <c r="A18" s="109" t="s">
        <v>172</v>
      </c>
      <c r="B18" s="204" t="s">
        <v>544</v>
      </c>
      <c r="C18" s="110" t="s">
        <v>336</v>
      </c>
      <c r="D18" s="110" t="s">
        <v>339</v>
      </c>
      <c r="E18" s="128" t="s">
        <v>66</v>
      </c>
      <c r="F18" s="111"/>
      <c r="G18" s="176">
        <f>G20</f>
        <v>571.56</v>
      </c>
      <c r="H18" s="176">
        <f>H20</f>
        <v>0</v>
      </c>
      <c r="I18" s="176">
        <f>I19</f>
        <v>567</v>
      </c>
    </row>
    <row r="19" spans="1:9" s="10" customFormat="1" ht="25.5" customHeight="1">
      <c r="A19" s="107" t="s">
        <v>158</v>
      </c>
      <c r="B19" s="204" t="s">
        <v>544</v>
      </c>
      <c r="C19" s="110" t="s">
        <v>336</v>
      </c>
      <c r="D19" s="110" t="s">
        <v>339</v>
      </c>
      <c r="E19" s="128" t="s">
        <v>67</v>
      </c>
      <c r="F19" s="111"/>
      <c r="G19" s="173"/>
      <c r="H19" s="173"/>
      <c r="I19" s="173">
        <f>I20+I21</f>
        <v>567</v>
      </c>
    </row>
    <row r="20" spans="1:9" s="10" customFormat="1" ht="15.75">
      <c r="A20" s="107" t="s">
        <v>159</v>
      </c>
      <c r="B20" s="204" t="s">
        <v>544</v>
      </c>
      <c r="C20" s="137" t="s">
        <v>336</v>
      </c>
      <c r="D20" s="137" t="s">
        <v>339</v>
      </c>
      <c r="E20" s="128" t="s">
        <v>67</v>
      </c>
      <c r="F20" s="128">
        <v>121</v>
      </c>
      <c r="G20" s="174">
        <v>571.56</v>
      </c>
      <c r="H20" s="174">
        <v>0</v>
      </c>
      <c r="I20" s="174">
        <v>435</v>
      </c>
    </row>
    <row r="21" spans="1:9" s="10" customFormat="1" ht="38.25">
      <c r="A21" s="107" t="s">
        <v>161</v>
      </c>
      <c r="B21" s="204" t="s">
        <v>544</v>
      </c>
      <c r="C21" s="137" t="s">
        <v>336</v>
      </c>
      <c r="D21" s="137" t="s">
        <v>339</v>
      </c>
      <c r="E21" s="128" t="s">
        <v>67</v>
      </c>
      <c r="F21" s="128" t="s">
        <v>162</v>
      </c>
      <c r="G21" s="174"/>
      <c r="H21" s="174"/>
      <c r="I21" s="174">
        <v>132</v>
      </c>
    </row>
    <row r="22" spans="1:9" s="18" customFormat="1" ht="40.5" customHeight="1">
      <c r="A22" s="112" t="s">
        <v>327</v>
      </c>
      <c r="B22" s="204" t="s">
        <v>544</v>
      </c>
      <c r="C22" s="113" t="s">
        <v>336</v>
      </c>
      <c r="D22" s="113" t="s">
        <v>338</v>
      </c>
      <c r="E22" s="128"/>
      <c r="F22" s="113"/>
      <c r="G22" s="175">
        <f>G23</f>
        <v>7956.120000000001</v>
      </c>
      <c r="H22" s="175">
        <f>H23</f>
        <v>0</v>
      </c>
      <c r="I22" s="240">
        <f>I23+I39+I34</f>
        <v>8855.805</v>
      </c>
    </row>
    <row r="23" spans="1:9" s="10" customFormat="1" ht="39.75" customHeight="1">
      <c r="A23" s="114" t="s">
        <v>174</v>
      </c>
      <c r="B23" s="204" t="s">
        <v>544</v>
      </c>
      <c r="C23" s="110" t="s">
        <v>336</v>
      </c>
      <c r="D23" s="110" t="s">
        <v>338</v>
      </c>
      <c r="E23" s="128" t="s">
        <v>68</v>
      </c>
      <c r="F23" s="110"/>
      <c r="G23" s="176">
        <f>G24</f>
        <v>7956.120000000001</v>
      </c>
      <c r="H23" s="176">
        <f>H24</f>
        <v>0</v>
      </c>
      <c r="I23" s="238">
        <f>I24</f>
        <v>8822.805</v>
      </c>
    </row>
    <row r="24" spans="1:9" s="10" customFormat="1" ht="26.25" customHeight="1">
      <c r="A24" s="114" t="s">
        <v>173</v>
      </c>
      <c r="B24" s="204" t="s">
        <v>544</v>
      </c>
      <c r="C24" s="110" t="s">
        <v>336</v>
      </c>
      <c r="D24" s="110" t="s">
        <v>338</v>
      </c>
      <c r="E24" s="128" t="s">
        <v>69</v>
      </c>
      <c r="F24" s="110"/>
      <c r="G24" s="176">
        <f>G25+G40</f>
        <v>7956.120000000001</v>
      </c>
      <c r="H24" s="176">
        <f>H25+H40</f>
        <v>0</v>
      </c>
      <c r="I24" s="238">
        <f>I25+I30</f>
        <v>8822.805</v>
      </c>
    </row>
    <row r="25" spans="1:9" s="10" customFormat="1" ht="27" customHeight="1">
      <c r="A25" s="107" t="s">
        <v>158</v>
      </c>
      <c r="B25" s="204" t="s">
        <v>544</v>
      </c>
      <c r="C25" s="110" t="s">
        <v>336</v>
      </c>
      <c r="D25" s="110" t="s">
        <v>338</v>
      </c>
      <c r="E25" s="128" t="s">
        <v>70</v>
      </c>
      <c r="F25" s="110"/>
      <c r="G25" s="177">
        <f>G27+G29+G32+G33+G37</f>
        <v>7955.120000000001</v>
      </c>
      <c r="H25" s="177">
        <f>H27+H29+H32+H33+H37</f>
        <v>0</v>
      </c>
      <c r="I25" s="239">
        <f>I26</f>
        <v>7362.400000000001</v>
      </c>
    </row>
    <row r="26" spans="1:9" s="10" customFormat="1" ht="16.5" customHeight="1">
      <c r="A26" s="107" t="s">
        <v>177</v>
      </c>
      <c r="B26" s="204" t="s">
        <v>544</v>
      </c>
      <c r="C26" s="110" t="s">
        <v>336</v>
      </c>
      <c r="D26" s="110" t="s">
        <v>338</v>
      </c>
      <c r="E26" s="128" t="s">
        <v>70</v>
      </c>
      <c r="F26" s="110" t="s">
        <v>465</v>
      </c>
      <c r="G26" s="177"/>
      <c r="H26" s="177"/>
      <c r="I26" s="177">
        <f>I27+I29+I28</f>
        <v>7362.400000000001</v>
      </c>
    </row>
    <row r="27" spans="1:9" s="10" customFormat="1" ht="15.75">
      <c r="A27" s="107" t="s">
        <v>159</v>
      </c>
      <c r="B27" s="204" t="s">
        <v>544</v>
      </c>
      <c r="C27" s="110" t="s">
        <v>336</v>
      </c>
      <c r="D27" s="110" t="s">
        <v>338</v>
      </c>
      <c r="E27" s="128" t="s">
        <v>70</v>
      </c>
      <c r="F27" s="110" t="s">
        <v>357</v>
      </c>
      <c r="G27" s="176">
        <v>6271.64</v>
      </c>
      <c r="H27" s="176">
        <v>0</v>
      </c>
      <c r="I27" s="176">
        <f>5662-40.69-0.01+317.5-150-132</f>
        <v>5656.8</v>
      </c>
    </row>
    <row r="28" spans="1:9" s="10" customFormat="1" ht="15.75">
      <c r="A28" s="107" t="s">
        <v>180</v>
      </c>
      <c r="B28" s="204" t="s">
        <v>544</v>
      </c>
      <c r="C28" s="110" t="s">
        <v>336</v>
      </c>
      <c r="D28" s="110" t="s">
        <v>338</v>
      </c>
      <c r="E28" s="128" t="s">
        <v>70</v>
      </c>
      <c r="F28" s="110" t="s">
        <v>358</v>
      </c>
      <c r="G28" s="176"/>
      <c r="H28" s="176"/>
      <c r="I28" s="176">
        <v>13.2</v>
      </c>
    </row>
    <row r="29" spans="1:9" s="10" customFormat="1" ht="41.25" customHeight="1">
      <c r="A29" s="107" t="s">
        <v>161</v>
      </c>
      <c r="B29" s="204" t="s">
        <v>544</v>
      </c>
      <c r="C29" s="110" t="s">
        <v>336</v>
      </c>
      <c r="D29" s="110" t="s">
        <v>338</v>
      </c>
      <c r="E29" s="128" t="s">
        <v>70</v>
      </c>
      <c r="F29" s="110" t="s">
        <v>162</v>
      </c>
      <c r="G29" s="177">
        <v>12.2</v>
      </c>
      <c r="H29" s="177">
        <v>0</v>
      </c>
      <c r="I29" s="176">
        <f>1710-17.6</f>
        <v>1692.4</v>
      </c>
    </row>
    <row r="30" spans="1:9" s="10" customFormat="1" ht="19.5" customHeight="1">
      <c r="A30" s="107" t="s">
        <v>176</v>
      </c>
      <c r="B30" s="204" t="s">
        <v>544</v>
      </c>
      <c r="C30" s="110" t="s">
        <v>336</v>
      </c>
      <c r="D30" s="110" t="s">
        <v>338</v>
      </c>
      <c r="E30" s="128" t="s">
        <v>71</v>
      </c>
      <c r="F30" s="110"/>
      <c r="G30" s="177"/>
      <c r="H30" s="177"/>
      <c r="I30" s="238">
        <f>I31</f>
        <v>1460.405</v>
      </c>
    </row>
    <row r="31" spans="1:9" s="10" customFormat="1" ht="28.5" customHeight="1" hidden="1">
      <c r="A31" s="107" t="s">
        <v>179</v>
      </c>
      <c r="B31" s="204" t="s">
        <v>544</v>
      </c>
      <c r="C31" s="110" t="s">
        <v>336</v>
      </c>
      <c r="D31" s="110" t="s">
        <v>338</v>
      </c>
      <c r="E31" s="128" t="s">
        <v>175</v>
      </c>
      <c r="F31" s="110" t="s">
        <v>178</v>
      </c>
      <c r="G31" s="177"/>
      <c r="H31" s="177"/>
      <c r="I31" s="176">
        <f>I32+I33</f>
        <v>1460.405</v>
      </c>
    </row>
    <row r="32" spans="1:9" s="10" customFormat="1" ht="25.5">
      <c r="A32" s="114" t="s">
        <v>359</v>
      </c>
      <c r="B32" s="204" t="s">
        <v>544</v>
      </c>
      <c r="C32" s="110" t="s">
        <v>336</v>
      </c>
      <c r="D32" s="110" t="s">
        <v>338</v>
      </c>
      <c r="E32" s="128" t="s">
        <v>71</v>
      </c>
      <c r="F32" s="110" t="s">
        <v>360</v>
      </c>
      <c r="G32" s="177">
        <v>449.99</v>
      </c>
      <c r="H32" s="177">
        <v>0</v>
      </c>
      <c r="I32" s="238">
        <f>160+137.7+200+5</f>
        <v>502.7</v>
      </c>
    </row>
    <row r="33" spans="1:9" s="10" customFormat="1" ht="27" customHeight="1">
      <c r="A33" s="114" t="s">
        <v>457</v>
      </c>
      <c r="B33" s="204" t="s">
        <v>544</v>
      </c>
      <c r="C33" s="110" t="s">
        <v>336</v>
      </c>
      <c r="D33" s="110" t="s">
        <v>338</v>
      </c>
      <c r="E33" s="128" t="s">
        <v>71</v>
      </c>
      <c r="F33" s="110" t="s">
        <v>362</v>
      </c>
      <c r="G33" s="176">
        <v>1193.69</v>
      </c>
      <c r="H33" s="176">
        <v>0</v>
      </c>
      <c r="I33" s="238">
        <f>29+545+45.62+63+275+0.085</f>
        <v>957.705</v>
      </c>
    </row>
    <row r="34" spans="1:9" s="10" customFormat="1" ht="16.5" customHeight="1">
      <c r="A34" s="114" t="s">
        <v>19</v>
      </c>
      <c r="B34" s="204" t="s">
        <v>544</v>
      </c>
      <c r="C34" s="110" t="s">
        <v>336</v>
      </c>
      <c r="D34" s="110" t="s">
        <v>338</v>
      </c>
      <c r="E34" s="128" t="s">
        <v>71</v>
      </c>
      <c r="F34" s="110"/>
      <c r="G34" s="176"/>
      <c r="H34" s="176"/>
      <c r="I34" s="176">
        <f>I35+I36</f>
        <v>32</v>
      </c>
    </row>
    <row r="35" spans="1:9" s="10" customFormat="1" ht="66.75" customHeight="1">
      <c r="A35" s="135" t="s">
        <v>257</v>
      </c>
      <c r="B35" s="204" t="s">
        <v>544</v>
      </c>
      <c r="C35" s="110" t="s">
        <v>336</v>
      </c>
      <c r="D35" s="110" t="s">
        <v>338</v>
      </c>
      <c r="E35" s="128" t="s">
        <v>71</v>
      </c>
      <c r="F35" s="110" t="s">
        <v>256</v>
      </c>
      <c r="G35" s="176"/>
      <c r="H35" s="176"/>
      <c r="I35" s="176">
        <v>5</v>
      </c>
    </row>
    <row r="36" spans="1:9" s="10" customFormat="1" ht="18" customHeight="1">
      <c r="A36" s="114" t="s">
        <v>182</v>
      </c>
      <c r="B36" s="204" t="s">
        <v>544</v>
      </c>
      <c r="C36" s="110" t="s">
        <v>336</v>
      </c>
      <c r="D36" s="110" t="s">
        <v>338</v>
      </c>
      <c r="E36" s="128" t="s">
        <v>71</v>
      </c>
      <c r="F36" s="110" t="s">
        <v>181</v>
      </c>
      <c r="G36" s="176"/>
      <c r="H36" s="176"/>
      <c r="I36" s="176">
        <f>I37+I38</f>
        <v>27</v>
      </c>
    </row>
    <row r="37" spans="1:9" s="10" customFormat="1" ht="17.25" customHeight="1">
      <c r="A37" s="114" t="s">
        <v>458</v>
      </c>
      <c r="B37" s="204" t="s">
        <v>544</v>
      </c>
      <c r="C37" s="110" t="s">
        <v>336</v>
      </c>
      <c r="D37" s="110" t="s">
        <v>338</v>
      </c>
      <c r="E37" s="128" t="s">
        <v>71</v>
      </c>
      <c r="F37" s="110" t="s">
        <v>364</v>
      </c>
      <c r="G37" s="176">
        <v>27.6</v>
      </c>
      <c r="H37" s="176">
        <v>0</v>
      </c>
      <c r="I37" s="176">
        <v>25</v>
      </c>
    </row>
    <row r="38" spans="1:9" s="10" customFormat="1" ht="17.25" customHeight="1">
      <c r="A38" s="114" t="s">
        <v>184</v>
      </c>
      <c r="B38" s="204" t="s">
        <v>544</v>
      </c>
      <c r="C38" s="110" t="s">
        <v>336</v>
      </c>
      <c r="D38" s="110" t="s">
        <v>338</v>
      </c>
      <c r="E38" s="128" t="s">
        <v>71</v>
      </c>
      <c r="F38" s="110" t="s">
        <v>183</v>
      </c>
      <c r="G38" s="176"/>
      <c r="H38" s="176"/>
      <c r="I38" s="176">
        <v>2</v>
      </c>
    </row>
    <row r="39" spans="1:9" s="10" customFormat="1" ht="29.25" customHeight="1" hidden="1">
      <c r="A39" s="114" t="s">
        <v>186</v>
      </c>
      <c r="B39" s="204" t="s">
        <v>544</v>
      </c>
      <c r="C39" s="110" t="s">
        <v>336</v>
      </c>
      <c r="D39" s="110" t="s">
        <v>338</v>
      </c>
      <c r="E39" s="128" t="s">
        <v>185</v>
      </c>
      <c r="F39" s="110"/>
      <c r="G39" s="176"/>
      <c r="H39" s="176"/>
      <c r="I39" s="176">
        <f>I40</f>
        <v>1</v>
      </c>
    </row>
    <row r="40" spans="1:9" s="10" customFormat="1" ht="30.75" customHeight="1">
      <c r="A40" s="115" t="s">
        <v>188</v>
      </c>
      <c r="B40" s="204" t="s">
        <v>544</v>
      </c>
      <c r="C40" s="110" t="s">
        <v>336</v>
      </c>
      <c r="D40" s="110" t="s">
        <v>338</v>
      </c>
      <c r="E40" s="128" t="s">
        <v>72</v>
      </c>
      <c r="F40" s="110"/>
      <c r="G40" s="176">
        <f>G41</f>
        <v>1</v>
      </c>
      <c r="H40" s="176">
        <f>H41</f>
        <v>0</v>
      </c>
      <c r="I40" s="176">
        <f>I41</f>
        <v>1</v>
      </c>
    </row>
    <row r="41" spans="1:9" s="10" customFormat="1" ht="25.5" customHeight="1">
      <c r="A41" s="114" t="s">
        <v>457</v>
      </c>
      <c r="B41" s="204" t="s">
        <v>544</v>
      </c>
      <c r="C41" s="110" t="s">
        <v>336</v>
      </c>
      <c r="D41" s="110" t="s">
        <v>338</v>
      </c>
      <c r="E41" s="128" t="s">
        <v>72</v>
      </c>
      <c r="F41" s="110" t="s">
        <v>362</v>
      </c>
      <c r="G41" s="176">
        <v>1</v>
      </c>
      <c r="H41" s="176">
        <v>0</v>
      </c>
      <c r="I41" s="176">
        <f>G41+H41</f>
        <v>1</v>
      </c>
    </row>
    <row r="42" spans="1:9" s="26" customFormat="1" ht="15.75" customHeight="1" hidden="1">
      <c r="A42" s="102" t="s">
        <v>403</v>
      </c>
      <c r="B42" s="204" t="s">
        <v>544</v>
      </c>
      <c r="C42" s="108" t="s">
        <v>336</v>
      </c>
      <c r="D42" s="108" t="s">
        <v>404</v>
      </c>
      <c r="E42" s="128" t="s">
        <v>163</v>
      </c>
      <c r="F42" s="108"/>
      <c r="G42" s="175">
        <f>G43</f>
        <v>0</v>
      </c>
      <c r="H42" s="175">
        <f>H43</f>
        <v>0</v>
      </c>
      <c r="I42" s="175">
        <f>I43</f>
        <v>0</v>
      </c>
    </row>
    <row r="43" spans="1:9" s="10" customFormat="1" ht="15.75" hidden="1">
      <c r="A43" s="114" t="s">
        <v>405</v>
      </c>
      <c r="B43" s="204" t="s">
        <v>544</v>
      </c>
      <c r="C43" s="110" t="s">
        <v>336</v>
      </c>
      <c r="D43" s="110" t="s">
        <v>404</v>
      </c>
      <c r="E43" s="128" t="s">
        <v>164</v>
      </c>
      <c r="F43" s="110"/>
      <c r="G43" s="176">
        <f>G44+G48</f>
        <v>0</v>
      </c>
      <c r="H43" s="176">
        <f>H44+H48</f>
        <v>0</v>
      </c>
      <c r="I43" s="176">
        <f>I44+I48</f>
        <v>0</v>
      </c>
    </row>
    <row r="44" spans="1:9" s="10" customFormat="1" ht="15.75" hidden="1">
      <c r="A44" s="114" t="s">
        <v>406</v>
      </c>
      <c r="B44" s="204" t="s">
        <v>544</v>
      </c>
      <c r="C44" s="110" t="s">
        <v>336</v>
      </c>
      <c r="D44" s="110" t="s">
        <v>404</v>
      </c>
      <c r="E44" s="128" t="s">
        <v>165</v>
      </c>
      <c r="F44" s="110"/>
      <c r="G44" s="176">
        <f>G46+G47+G45</f>
        <v>0</v>
      </c>
      <c r="H44" s="176">
        <f>H46+H47+H45</f>
        <v>0</v>
      </c>
      <c r="I44" s="176">
        <f>I46+I47+I45</f>
        <v>0</v>
      </c>
    </row>
    <row r="45" spans="1:9" s="10" customFormat="1" ht="15.75" hidden="1">
      <c r="A45" s="138" t="s">
        <v>356</v>
      </c>
      <c r="B45" s="204" t="s">
        <v>544</v>
      </c>
      <c r="C45" s="139" t="s">
        <v>336</v>
      </c>
      <c r="D45" s="139" t="s">
        <v>404</v>
      </c>
      <c r="E45" s="128" t="s">
        <v>166</v>
      </c>
      <c r="F45" s="139" t="s">
        <v>357</v>
      </c>
      <c r="G45" s="176"/>
      <c r="H45" s="176"/>
      <c r="I45" s="176"/>
    </row>
    <row r="46" spans="1:9" s="10" customFormat="1" ht="25.5" hidden="1">
      <c r="A46" s="114" t="s">
        <v>359</v>
      </c>
      <c r="B46" s="204" t="s">
        <v>544</v>
      </c>
      <c r="C46" s="110" t="s">
        <v>336</v>
      </c>
      <c r="D46" s="110" t="s">
        <v>404</v>
      </c>
      <c r="E46" s="128" t="s">
        <v>167</v>
      </c>
      <c r="F46" s="110" t="s">
        <v>360</v>
      </c>
      <c r="G46" s="176"/>
      <c r="H46" s="176"/>
      <c r="I46" s="176"/>
    </row>
    <row r="47" spans="1:9" s="10" customFormat="1" ht="27" customHeight="1" hidden="1">
      <c r="A47" s="114" t="s">
        <v>541</v>
      </c>
      <c r="B47" s="204" t="s">
        <v>544</v>
      </c>
      <c r="C47" s="110" t="s">
        <v>336</v>
      </c>
      <c r="D47" s="110" t="s">
        <v>404</v>
      </c>
      <c r="E47" s="128" t="s">
        <v>168</v>
      </c>
      <c r="F47" s="110" t="s">
        <v>362</v>
      </c>
      <c r="G47" s="176"/>
      <c r="H47" s="176"/>
      <c r="I47" s="176"/>
    </row>
    <row r="48" spans="1:9" s="10" customFormat="1" ht="16.5" customHeight="1" hidden="1">
      <c r="A48" s="138" t="s">
        <v>543</v>
      </c>
      <c r="B48" s="204" t="s">
        <v>544</v>
      </c>
      <c r="C48" s="139" t="s">
        <v>336</v>
      </c>
      <c r="D48" s="139" t="s">
        <v>404</v>
      </c>
      <c r="E48" s="128" t="s">
        <v>169</v>
      </c>
      <c r="F48" s="139"/>
      <c r="G48" s="176">
        <f>G49</f>
        <v>0</v>
      </c>
      <c r="H48" s="176">
        <f>H49</f>
        <v>0</v>
      </c>
      <c r="I48" s="176">
        <f>I49</f>
        <v>0</v>
      </c>
    </row>
    <row r="49" spans="1:9" s="10" customFormat="1" ht="14.25" customHeight="1" hidden="1">
      <c r="A49" s="138" t="s">
        <v>356</v>
      </c>
      <c r="B49" s="204" t="s">
        <v>544</v>
      </c>
      <c r="C49" s="139" t="s">
        <v>336</v>
      </c>
      <c r="D49" s="139" t="s">
        <v>404</v>
      </c>
      <c r="E49" s="128" t="s">
        <v>170</v>
      </c>
      <c r="F49" s="139" t="s">
        <v>357</v>
      </c>
      <c r="G49" s="176"/>
      <c r="H49" s="176"/>
      <c r="I49" s="176"/>
    </row>
    <row r="50" spans="1:9" s="6" customFormat="1" ht="14.25" customHeight="1">
      <c r="A50" s="102" t="s">
        <v>367</v>
      </c>
      <c r="B50" s="204" t="s">
        <v>544</v>
      </c>
      <c r="C50" s="116" t="s">
        <v>336</v>
      </c>
      <c r="D50" s="116" t="s">
        <v>352</v>
      </c>
      <c r="E50" s="128"/>
      <c r="F50" s="117"/>
      <c r="G50" s="178">
        <f>G51+G59</f>
        <v>300</v>
      </c>
      <c r="H50" s="178">
        <f>H51+H59</f>
        <v>0</v>
      </c>
      <c r="I50" s="178">
        <f>I51+I59</f>
        <v>218.2</v>
      </c>
    </row>
    <row r="51" spans="1:9" s="10" customFormat="1" ht="29.25" customHeight="1">
      <c r="A51" s="114" t="s">
        <v>186</v>
      </c>
      <c r="B51" s="204" t="s">
        <v>544</v>
      </c>
      <c r="C51" s="110" t="s">
        <v>336</v>
      </c>
      <c r="D51" s="110" t="s">
        <v>338</v>
      </c>
      <c r="E51" s="128" t="s">
        <v>73</v>
      </c>
      <c r="F51" s="110"/>
      <c r="G51" s="176"/>
      <c r="H51" s="176"/>
      <c r="I51" s="176">
        <f>I52</f>
        <v>68.19999999999999</v>
      </c>
    </row>
    <row r="52" spans="1:9" ht="29.25" customHeight="1">
      <c r="A52" s="106" t="s">
        <v>189</v>
      </c>
      <c r="B52" s="204" t="s">
        <v>544</v>
      </c>
      <c r="C52" s="118" t="s">
        <v>336</v>
      </c>
      <c r="D52" s="118" t="s">
        <v>352</v>
      </c>
      <c r="E52" s="128" t="s">
        <v>74</v>
      </c>
      <c r="F52" s="119"/>
      <c r="G52" s="179">
        <f>G54+G57+G58</f>
        <v>70</v>
      </c>
      <c r="H52" s="179">
        <f>H54+H57+H58</f>
        <v>0</v>
      </c>
      <c r="I52" s="179">
        <f>I53+I56</f>
        <v>68.19999999999999</v>
      </c>
    </row>
    <row r="53" spans="1:9" ht="17.25" customHeight="1">
      <c r="A53" s="107" t="s">
        <v>177</v>
      </c>
      <c r="B53" s="204" t="s">
        <v>544</v>
      </c>
      <c r="C53" s="118" t="s">
        <v>336</v>
      </c>
      <c r="D53" s="118" t="s">
        <v>352</v>
      </c>
      <c r="E53" s="128" t="s">
        <v>74</v>
      </c>
      <c r="F53" s="118" t="s">
        <v>465</v>
      </c>
      <c r="G53" s="179"/>
      <c r="H53" s="179"/>
      <c r="I53" s="179">
        <f>I54+I55</f>
        <v>6.5</v>
      </c>
    </row>
    <row r="54" spans="1:9" s="10" customFormat="1" ht="15.75">
      <c r="A54" s="107" t="s">
        <v>159</v>
      </c>
      <c r="B54" s="204" t="s">
        <v>544</v>
      </c>
      <c r="C54" s="118" t="s">
        <v>336</v>
      </c>
      <c r="D54" s="118" t="s">
        <v>352</v>
      </c>
      <c r="E54" s="128" t="s">
        <v>74</v>
      </c>
      <c r="F54" s="110" t="s">
        <v>357</v>
      </c>
      <c r="G54" s="176">
        <v>70</v>
      </c>
      <c r="H54" s="176">
        <v>0</v>
      </c>
      <c r="I54" s="176">
        <v>5</v>
      </c>
    </row>
    <row r="55" spans="1:9" s="10" customFormat="1" ht="38.25">
      <c r="A55" s="107" t="s">
        <v>161</v>
      </c>
      <c r="B55" s="204" t="s">
        <v>544</v>
      </c>
      <c r="C55" s="118" t="s">
        <v>336</v>
      </c>
      <c r="D55" s="118" t="s">
        <v>352</v>
      </c>
      <c r="E55" s="128" t="s">
        <v>74</v>
      </c>
      <c r="F55" s="110" t="s">
        <v>162</v>
      </c>
      <c r="G55" s="176"/>
      <c r="H55" s="176"/>
      <c r="I55" s="176">
        <v>1.5</v>
      </c>
    </row>
    <row r="56" spans="1:9" s="10" customFormat="1" ht="25.5">
      <c r="A56" s="107" t="s">
        <v>179</v>
      </c>
      <c r="B56" s="204" t="s">
        <v>544</v>
      </c>
      <c r="C56" s="118" t="s">
        <v>336</v>
      </c>
      <c r="D56" s="118" t="s">
        <v>352</v>
      </c>
      <c r="E56" s="128" t="s">
        <v>74</v>
      </c>
      <c r="F56" s="110" t="s">
        <v>178</v>
      </c>
      <c r="G56" s="176"/>
      <c r="H56" s="176"/>
      <c r="I56" s="176">
        <f>I57+I58</f>
        <v>61.699999999999996</v>
      </c>
    </row>
    <row r="57" spans="1:9" s="10" customFormat="1" ht="25.5">
      <c r="A57" s="114" t="s">
        <v>359</v>
      </c>
      <c r="B57" s="204" t="s">
        <v>544</v>
      </c>
      <c r="C57" s="118" t="s">
        <v>336</v>
      </c>
      <c r="D57" s="118" t="s">
        <v>352</v>
      </c>
      <c r="E57" s="128" t="s">
        <v>74</v>
      </c>
      <c r="F57" s="110" t="s">
        <v>360</v>
      </c>
      <c r="G57" s="177"/>
      <c r="H57" s="177"/>
      <c r="I57" s="177">
        <v>1</v>
      </c>
    </row>
    <row r="58" spans="1:9" s="10" customFormat="1" ht="28.5" customHeight="1">
      <c r="A58" s="114" t="s">
        <v>457</v>
      </c>
      <c r="B58" s="204" t="s">
        <v>544</v>
      </c>
      <c r="C58" s="118" t="s">
        <v>336</v>
      </c>
      <c r="D58" s="118" t="s">
        <v>352</v>
      </c>
      <c r="E58" s="128" t="s">
        <v>74</v>
      </c>
      <c r="F58" s="110" t="s">
        <v>362</v>
      </c>
      <c r="G58" s="176"/>
      <c r="H58" s="176"/>
      <c r="I58" s="176">
        <f>2+22.9+35.8</f>
        <v>60.699999999999996</v>
      </c>
    </row>
    <row r="59" spans="1:9" s="10" customFormat="1" ht="28.5" customHeight="1">
      <c r="A59" s="114" t="s">
        <v>191</v>
      </c>
      <c r="B59" s="204" t="s">
        <v>544</v>
      </c>
      <c r="C59" s="86" t="s">
        <v>336</v>
      </c>
      <c r="D59" s="118" t="s">
        <v>352</v>
      </c>
      <c r="E59" s="128" t="s">
        <v>75</v>
      </c>
      <c r="F59" s="110"/>
      <c r="G59" s="176">
        <f aca="true" t="shared" si="2" ref="G59:I60">G60</f>
        <v>300</v>
      </c>
      <c r="H59" s="176">
        <f t="shared" si="2"/>
        <v>0</v>
      </c>
      <c r="I59" s="176">
        <f t="shared" si="2"/>
        <v>150</v>
      </c>
    </row>
    <row r="60" spans="1:9" s="10" customFormat="1" ht="28.5" customHeight="1">
      <c r="A60" s="114" t="s">
        <v>192</v>
      </c>
      <c r="B60" s="204" t="s">
        <v>544</v>
      </c>
      <c r="C60" s="86" t="s">
        <v>336</v>
      </c>
      <c r="D60" s="118" t="s">
        <v>352</v>
      </c>
      <c r="E60" s="128" t="s">
        <v>76</v>
      </c>
      <c r="F60" s="110"/>
      <c r="G60" s="176">
        <f t="shared" si="2"/>
        <v>300</v>
      </c>
      <c r="H60" s="176">
        <f t="shared" si="2"/>
        <v>0</v>
      </c>
      <c r="I60" s="176">
        <f t="shared" si="2"/>
        <v>150</v>
      </c>
    </row>
    <row r="61" spans="1:9" s="10" customFormat="1" ht="27" customHeight="1">
      <c r="A61" s="114" t="s">
        <v>457</v>
      </c>
      <c r="B61" s="204" t="s">
        <v>544</v>
      </c>
      <c r="C61" s="86" t="s">
        <v>336</v>
      </c>
      <c r="D61" s="118" t="s">
        <v>352</v>
      </c>
      <c r="E61" s="128" t="s">
        <v>76</v>
      </c>
      <c r="F61" s="110" t="s">
        <v>362</v>
      </c>
      <c r="G61" s="176">
        <v>300</v>
      </c>
      <c r="H61" s="176">
        <v>0</v>
      </c>
      <c r="I61" s="176">
        <v>150</v>
      </c>
    </row>
    <row r="62" spans="1:9" s="19" customFormat="1" ht="15" customHeight="1">
      <c r="A62" s="120" t="s">
        <v>368</v>
      </c>
      <c r="B62" s="203" t="s">
        <v>544</v>
      </c>
      <c r="C62" s="121" t="s">
        <v>337</v>
      </c>
      <c r="D62" s="121"/>
      <c r="E62" s="128"/>
      <c r="F62" s="122"/>
      <c r="G62" s="180">
        <f>G63</f>
        <v>243.6</v>
      </c>
      <c r="H62" s="180">
        <f aca="true" t="shared" si="3" ref="H62:I64">H63</f>
        <v>0</v>
      </c>
      <c r="I62" s="180">
        <f t="shared" si="3"/>
        <v>243.6</v>
      </c>
    </row>
    <row r="63" spans="1:9" s="6" customFormat="1" ht="15" customHeight="1">
      <c r="A63" s="123" t="s">
        <v>369</v>
      </c>
      <c r="B63" s="204" t="s">
        <v>544</v>
      </c>
      <c r="C63" s="116" t="s">
        <v>337</v>
      </c>
      <c r="D63" s="116" t="s">
        <v>339</v>
      </c>
      <c r="E63" s="128"/>
      <c r="F63" s="117"/>
      <c r="G63" s="178">
        <f>G64</f>
        <v>243.6</v>
      </c>
      <c r="H63" s="178">
        <f t="shared" si="3"/>
        <v>0</v>
      </c>
      <c r="I63" s="178">
        <f t="shared" si="3"/>
        <v>243.6</v>
      </c>
    </row>
    <row r="64" spans="1:9" ht="30" customHeight="1">
      <c r="A64" s="114" t="s">
        <v>186</v>
      </c>
      <c r="B64" s="204" t="s">
        <v>544</v>
      </c>
      <c r="C64" s="118" t="s">
        <v>337</v>
      </c>
      <c r="D64" s="118" t="s">
        <v>339</v>
      </c>
      <c r="E64" s="128" t="s">
        <v>73</v>
      </c>
      <c r="F64" s="119"/>
      <c r="G64" s="179">
        <f>G65</f>
        <v>243.6</v>
      </c>
      <c r="H64" s="179">
        <f t="shared" si="3"/>
        <v>0</v>
      </c>
      <c r="I64" s="179">
        <f t="shared" si="3"/>
        <v>243.6</v>
      </c>
    </row>
    <row r="65" spans="1:9" ht="27.75" customHeight="1">
      <c r="A65" s="106" t="s">
        <v>370</v>
      </c>
      <c r="B65" s="204" t="s">
        <v>544</v>
      </c>
      <c r="C65" s="118" t="s">
        <v>337</v>
      </c>
      <c r="D65" s="118" t="s">
        <v>339</v>
      </c>
      <c r="E65" s="128" t="s">
        <v>77</v>
      </c>
      <c r="F65" s="119"/>
      <c r="G65" s="179">
        <f>G67+G70+G71</f>
        <v>243.6</v>
      </c>
      <c r="H65" s="179">
        <f>H67+H70+H71</f>
        <v>0</v>
      </c>
      <c r="I65" s="179">
        <f>I66</f>
        <v>243.6</v>
      </c>
    </row>
    <row r="66" spans="1:9" ht="20.25" customHeight="1">
      <c r="A66" s="107" t="s">
        <v>177</v>
      </c>
      <c r="B66" s="204" t="s">
        <v>544</v>
      </c>
      <c r="C66" s="118" t="s">
        <v>337</v>
      </c>
      <c r="D66" s="118" t="s">
        <v>339</v>
      </c>
      <c r="E66" s="128" t="s">
        <v>77</v>
      </c>
      <c r="F66" s="118" t="s">
        <v>465</v>
      </c>
      <c r="G66" s="179"/>
      <c r="H66" s="179"/>
      <c r="I66" s="179">
        <f>I67+I68</f>
        <v>243.6</v>
      </c>
    </row>
    <row r="67" spans="1:9" ht="25.5">
      <c r="A67" s="107" t="s">
        <v>456</v>
      </c>
      <c r="B67" s="204" t="s">
        <v>544</v>
      </c>
      <c r="C67" s="118" t="s">
        <v>337</v>
      </c>
      <c r="D67" s="118" t="s">
        <v>339</v>
      </c>
      <c r="E67" s="128" t="s">
        <v>77</v>
      </c>
      <c r="F67" s="110" t="s">
        <v>357</v>
      </c>
      <c r="G67" s="176">
        <v>243.6</v>
      </c>
      <c r="H67" s="176">
        <v>0</v>
      </c>
      <c r="I67" s="176">
        <v>187.1</v>
      </c>
    </row>
    <row r="68" spans="1:9" ht="38.25">
      <c r="A68" s="107" t="s">
        <v>161</v>
      </c>
      <c r="B68" s="204" t="s">
        <v>544</v>
      </c>
      <c r="C68" s="118" t="s">
        <v>337</v>
      </c>
      <c r="D68" s="118" t="s">
        <v>339</v>
      </c>
      <c r="E68" s="128" t="s">
        <v>77</v>
      </c>
      <c r="F68" s="110" t="s">
        <v>162</v>
      </c>
      <c r="G68" s="176"/>
      <c r="H68" s="176"/>
      <c r="I68" s="176">
        <v>56.5</v>
      </c>
    </row>
    <row r="69" spans="1:9" ht="25.5" hidden="1">
      <c r="A69" s="107" t="s">
        <v>179</v>
      </c>
      <c r="B69" s="204" t="s">
        <v>544</v>
      </c>
      <c r="C69" s="118" t="s">
        <v>337</v>
      </c>
      <c r="D69" s="118" t="s">
        <v>339</v>
      </c>
      <c r="E69" s="128" t="s">
        <v>193</v>
      </c>
      <c r="F69" s="110" t="s">
        <v>178</v>
      </c>
      <c r="G69" s="176"/>
      <c r="H69" s="176"/>
      <c r="I69" s="176">
        <f>I70+I71</f>
        <v>0</v>
      </c>
    </row>
    <row r="70" spans="1:9" s="11" customFormat="1" ht="25.5" hidden="1">
      <c r="A70" s="114" t="s">
        <v>359</v>
      </c>
      <c r="B70" s="204" t="s">
        <v>544</v>
      </c>
      <c r="C70" s="118" t="s">
        <v>337</v>
      </c>
      <c r="D70" s="118" t="s">
        <v>339</v>
      </c>
      <c r="E70" s="128" t="s">
        <v>193</v>
      </c>
      <c r="F70" s="110" t="s">
        <v>360</v>
      </c>
      <c r="G70" s="177"/>
      <c r="H70" s="177"/>
      <c r="I70" s="177">
        <v>0</v>
      </c>
    </row>
    <row r="71" spans="1:9" ht="29.25" customHeight="1" hidden="1">
      <c r="A71" s="114" t="s">
        <v>457</v>
      </c>
      <c r="B71" s="204" t="s">
        <v>544</v>
      </c>
      <c r="C71" s="118" t="s">
        <v>337</v>
      </c>
      <c r="D71" s="118" t="s">
        <v>339</v>
      </c>
      <c r="E71" s="128" t="s">
        <v>193</v>
      </c>
      <c r="F71" s="110" t="s">
        <v>362</v>
      </c>
      <c r="G71" s="176"/>
      <c r="H71" s="176"/>
      <c r="I71" s="176">
        <v>0</v>
      </c>
    </row>
    <row r="72" spans="1:9" s="20" customFormat="1" ht="27.75" customHeight="1">
      <c r="A72" s="124" t="s">
        <v>371</v>
      </c>
      <c r="B72" s="203" t="s">
        <v>544</v>
      </c>
      <c r="C72" s="125" t="s">
        <v>339</v>
      </c>
      <c r="D72" s="125"/>
      <c r="E72" s="128"/>
      <c r="F72" s="126"/>
      <c r="G72" s="181">
        <f aca="true" t="shared" si="4" ref="G72:I73">G73</f>
        <v>210</v>
      </c>
      <c r="H72" s="181">
        <f t="shared" si="4"/>
        <v>0</v>
      </c>
      <c r="I72" s="181">
        <f t="shared" si="4"/>
        <v>165.07</v>
      </c>
    </row>
    <row r="73" spans="1:9" s="18" customFormat="1" ht="27.75" customHeight="1">
      <c r="A73" s="102" t="s">
        <v>372</v>
      </c>
      <c r="B73" s="204" t="s">
        <v>544</v>
      </c>
      <c r="C73" s="108" t="s">
        <v>339</v>
      </c>
      <c r="D73" s="108" t="s">
        <v>340</v>
      </c>
      <c r="E73" s="128"/>
      <c r="F73" s="108"/>
      <c r="G73" s="182">
        <f t="shared" si="4"/>
        <v>210</v>
      </c>
      <c r="H73" s="182">
        <f t="shared" si="4"/>
        <v>0</v>
      </c>
      <c r="I73" s="182">
        <f t="shared" si="4"/>
        <v>165.07</v>
      </c>
    </row>
    <row r="74" spans="1:9" s="10" customFormat="1" ht="26.25" customHeight="1">
      <c r="A74" s="114" t="s">
        <v>191</v>
      </c>
      <c r="B74" s="204" t="s">
        <v>544</v>
      </c>
      <c r="C74" s="110" t="s">
        <v>339</v>
      </c>
      <c r="D74" s="110" t="s">
        <v>340</v>
      </c>
      <c r="E74" s="128" t="s">
        <v>75</v>
      </c>
      <c r="F74" s="110"/>
      <c r="G74" s="176">
        <f>G75+G77</f>
        <v>210</v>
      </c>
      <c r="H74" s="176">
        <f>H75+H77</f>
        <v>0</v>
      </c>
      <c r="I74" s="176">
        <f>I75+I77</f>
        <v>165.07</v>
      </c>
    </row>
    <row r="75" spans="1:9" ht="28.5" customHeight="1">
      <c r="A75" s="114" t="s">
        <v>194</v>
      </c>
      <c r="B75" s="204" t="s">
        <v>544</v>
      </c>
      <c r="C75" s="110" t="s">
        <v>339</v>
      </c>
      <c r="D75" s="110" t="s">
        <v>340</v>
      </c>
      <c r="E75" s="128" t="s">
        <v>78</v>
      </c>
      <c r="F75" s="110"/>
      <c r="G75" s="179">
        <f>G76</f>
        <v>130</v>
      </c>
      <c r="H75" s="179">
        <f>H76</f>
        <v>0</v>
      </c>
      <c r="I75" s="179">
        <f>I76</f>
        <v>145.07</v>
      </c>
    </row>
    <row r="76" spans="1:9" ht="27" customHeight="1">
      <c r="A76" s="114" t="s">
        <v>457</v>
      </c>
      <c r="B76" s="204" t="s">
        <v>544</v>
      </c>
      <c r="C76" s="110" t="s">
        <v>339</v>
      </c>
      <c r="D76" s="110" t="s">
        <v>340</v>
      </c>
      <c r="E76" s="128" t="s">
        <v>78</v>
      </c>
      <c r="F76" s="110" t="s">
        <v>362</v>
      </c>
      <c r="G76" s="179">
        <v>130</v>
      </c>
      <c r="H76" s="179">
        <v>0</v>
      </c>
      <c r="I76" s="179">
        <v>145.07</v>
      </c>
    </row>
    <row r="77" spans="1:9" s="11" customFormat="1" ht="27" customHeight="1">
      <c r="A77" s="114" t="s">
        <v>195</v>
      </c>
      <c r="B77" s="204" t="s">
        <v>544</v>
      </c>
      <c r="C77" s="110" t="s">
        <v>339</v>
      </c>
      <c r="D77" s="110" t="s">
        <v>340</v>
      </c>
      <c r="E77" s="128" t="s">
        <v>79</v>
      </c>
      <c r="F77" s="110"/>
      <c r="G77" s="179">
        <f>G78</f>
        <v>80</v>
      </c>
      <c r="H77" s="179">
        <f>H78</f>
        <v>0</v>
      </c>
      <c r="I77" s="179">
        <f>I78</f>
        <v>20</v>
      </c>
    </row>
    <row r="78" spans="1:9" ht="27" customHeight="1">
      <c r="A78" s="114" t="s">
        <v>457</v>
      </c>
      <c r="B78" s="204" t="s">
        <v>544</v>
      </c>
      <c r="C78" s="110" t="s">
        <v>339</v>
      </c>
      <c r="D78" s="110" t="s">
        <v>340</v>
      </c>
      <c r="E78" s="128" t="s">
        <v>79</v>
      </c>
      <c r="F78" s="110" t="s">
        <v>362</v>
      </c>
      <c r="G78" s="179">
        <v>80</v>
      </c>
      <c r="H78" s="179">
        <v>0</v>
      </c>
      <c r="I78" s="179">
        <v>20</v>
      </c>
    </row>
    <row r="79" spans="1:9" s="20" customFormat="1" ht="15.75" customHeight="1">
      <c r="A79" s="120" t="s">
        <v>373</v>
      </c>
      <c r="B79" s="203" t="s">
        <v>544</v>
      </c>
      <c r="C79" s="125" t="s">
        <v>338</v>
      </c>
      <c r="D79" s="125"/>
      <c r="E79" s="128"/>
      <c r="F79" s="126"/>
      <c r="G79" s="181" t="e">
        <f>G80+G84+G97</f>
        <v>#REF!</v>
      </c>
      <c r="H79" s="181" t="e">
        <f>H80+H84+H97</f>
        <v>#REF!</v>
      </c>
      <c r="I79" s="181">
        <f>I80+I84+I97</f>
        <v>2121.7999999999997</v>
      </c>
    </row>
    <row r="80" spans="1:9" s="6" customFormat="1" ht="15" customHeight="1">
      <c r="A80" s="127" t="s">
        <v>351</v>
      </c>
      <c r="B80" s="204" t="s">
        <v>544</v>
      </c>
      <c r="C80" s="108" t="s">
        <v>338</v>
      </c>
      <c r="D80" s="108" t="s">
        <v>341</v>
      </c>
      <c r="E80" s="128"/>
      <c r="F80" s="108"/>
      <c r="G80" s="175" t="e">
        <f aca="true" t="shared" si="5" ref="G80:I81">G81</f>
        <v>#REF!</v>
      </c>
      <c r="H80" s="175" t="e">
        <f t="shared" si="5"/>
        <v>#REF!</v>
      </c>
      <c r="I80" s="175">
        <f t="shared" si="5"/>
        <v>4.7</v>
      </c>
    </row>
    <row r="81" spans="1:9" ht="29.25" customHeight="1">
      <c r="A81" s="114" t="s">
        <v>186</v>
      </c>
      <c r="B81" s="204" t="s">
        <v>544</v>
      </c>
      <c r="C81" s="118" t="s">
        <v>338</v>
      </c>
      <c r="D81" s="118" t="s">
        <v>341</v>
      </c>
      <c r="E81" s="128" t="s">
        <v>73</v>
      </c>
      <c r="F81" s="111"/>
      <c r="G81" s="176" t="e">
        <f t="shared" si="5"/>
        <v>#REF!</v>
      </c>
      <c r="H81" s="176" t="e">
        <f t="shared" si="5"/>
        <v>#REF!</v>
      </c>
      <c r="I81" s="176">
        <f t="shared" si="5"/>
        <v>4.7</v>
      </c>
    </row>
    <row r="82" spans="1:9" ht="52.5" customHeight="1">
      <c r="A82" s="114" t="s">
        <v>196</v>
      </c>
      <c r="B82" s="204" t="s">
        <v>544</v>
      </c>
      <c r="C82" s="110" t="s">
        <v>338</v>
      </c>
      <c r="D82" s="110" t="s">
        <v>341</v>
      </c>
      <c r="E82" s="128" t="s">
        <v>80</v>
      </c>
      <c r="F82" s="110"/>
      <c r="G82" s="176" t="e">
        <f>#REF!</f>
        <v>#REF!</v>
      </c>
      <c r="H82" s="176" t="e">
        <f>#REF!</f>
        <v>#REF!</v>
      </c>
      <c r="I82" s="176">
        <f>I83</f>
        <v>4.7</v>
      </c>
    </row>
    <row r="83" spans="1:9" ht="25.5" customHeight="1">
      <c r="A83" s="114" t="s">
        <v>457</v>
      </c>
      <c r="B83" s="204" t="s">
        <v>544</v>
      </c>
      <c r="C83" s="110" t="s">
        <v>338</v>
      </c>
      <c r="D83" s="110" t="s">
        <v>341</v>
      </c>
      <c r="E83" s="128" t="s">
        <v>80</v>
      </c>
      <c r="F83" s="110" t="s">
        <v>362</v>
      </c>
      <c r="G83" s="176">
        <v>2.2</v>
      </c>
      <c r="H83" s="176">
        <v>0</v>
      </c>
      <c r="I83" s="176">
        <v>4.7</v>
      </c>
    </row>
    <row r="84" spans="1:9" ht="15" customHeight="1">
      <c r="A84" s="163" t="s">
        <v>334</v>
      </c>
      <c r="B84" s="203" t="s">
        <v>544</v>
      </c>
      <c r="C84" s="184" t="s">
        <v>338</v>
      </c>
      <c r="D84" s="184" t="s">
        <v>340</v>
      </c>
      <c r="E84" s="128"/>
      <c r="F84" s="184"/>
      <c r="G84" s="185" t="e">
        <f>#REF!+#REF!</f>
        <v>#REF!</v>
      </c>
      <c r="H84" s="185" t="e">
        <f>#REF!+#REF!</f>
        <v>#REF!</v>
      </c>
      <c r="I84" s="185">
        <f>I85+I89+I93</f>
        <v>2067.1</v>
      </c>
    </row>
    <row r="85" spans="1:9" s="11" customFormat="1" ht="40.5" customHeight="1">
      <c r="A85" s="227" t="s">
        <v>501</v>
      </c>
      <c r="B85" s="224" t="s">
        <v>544</v>
      </c>
      <c r="C85" s="228" t="s">
        <v>338</v>
      </c>
      <c r="D85" s="228" t="s">
        <v>340</v>
      </c>
      <c r="E85" s="229" t="s">
        <v>197</v>
      </c>
      <c r="F85" s="228"/>
      <c r="G85" s="230">
        <f>G88</f>
        <v>1064.7</v>
      </c>
      <c r="H85" s="230">
        <f>H88</f>
        <v>0</v>
      </c>
      <c r="I85" s="230">
        <f>I88</f>
        <v>1417.1</v>
      </c>
    </row>
    <row r="86" spans="1:9" ht="30" customHeight="1">
      <c r="A86" s="138" t="s">
        <v>199</v>
      </c>
      <c r="B86" s="204" t="s">
        <v>544</v>
      </c>
      <c r="C86" s="137" t="s">
        <v>338</v>
      </c>
      <c r="D86" s="137" t="s">
        <v>340</v>
      </c>
      <c r="E86" s="128" t="s">
        <v>198</v>
      </c>
      <c r="F86" s="137"/>
      <c r="G86" s="179"/>
      <c r="H86" s="179"/>
      <c r="I86" s="179">
        <f>I87</f>
        <v>1417.1</v>
      </c>
    </row>
    <row r="87" spans="1:9" ht="30" customHeight="1">
      <c r="A87" s="138" t="s">
        <v>201</v>
      </c>
      <c r="B87" s="204" t="s">
        <v>544</v>
      </c>
      <c r="C87" s="137" t="s">
        <v>338</v>
      </c>
      <c r="D87" s="137" t="s">
        <v>340</v>
      </c>
      <c r="E87" s="128" t="s">
        <v>200</v>
      </c>
      <c r="F87" s="137"/>
      <c r="G87" s="179"/>
      <c r="H87" s="179"/>
      <c r="I87" s="179">
        <f>I88</f>
        <v>1417.1</v>
      </c>
    </row>
    <row r="88" spans="1:9" ht="27" customHeight="1">
      <c r="A88" s="114" t="s">
        <v>457</v>
      </c>
      <c r="B88" s="204" t="s">
        <v>544</v>
      </c>
      <c r="C88" s="137" t="s">
        <v>338</v>
      </c>
      <c r="D88" s="137" t="s">
        <v>340</v>
      </c>
      <c r="E88" s="128" t="s">
        <v>200</v>
      </c>
      <c r="F88" s="164" t="s">
        <v>362</v>
      </c>
      <c r="G88" s="179">
        <v>1064.7</v>
      </c>
      <c r="H88" s="179">
        <v>0</v>
      </c>
      <c r="I88" s="179">
        <v>1417.1</v>
      </c>
    </row>
    <row r="89" spans="1:9" s="11" customFormat="1" ht="40.5" customHeight="1">
      <c r="A89" s="227" t="s">
        <v>502</v>
      </c>
      <c r="B89" s="224" t="s">
        <v>544</v>
      </c>
      <c r="C89" s="228" t="s">
        <v>338</v>
      </c>
      <c r="D89" s="228" t="s">
        <v>340</v>
      </c>
      <c r="E89" s="229" t="s">
        <v>202</v>
      </c>
      <c r="F89" s="231"/>
      <c r="G89" s="230">
        <f>G92</f>
        <v>400</v>
      </c>
      <c r="H89" s="230">
        <f>H92</f>
        <v>0</v>
      </c>
      <c r="I89" s="230">
        <f>I90</f>
        <v>600</v>
      </c>
    </row>
    <row r="90" spans="1:9" ht="29.25" customHeight="1">
      <c r="A90" s="114" t="s">
        <v>204</v>
      </c>
      <c r="B90" s="204" t="s">
        <v>544</v>
      </c>
      <c r="C90" s="137" t="s">
        <v>338</v>
      </c>
      <c r="D90" s="137" t="s">
        <v>340</v>
      </c>
      <c r="E90" s="128" t="s">
        <v>203</v>
      </c>
      <c r="F90" s="164"/>
      <c r="G90" s="179"/>
      <c r="H90" s="179"/>
      <c r="I90" s="179">
        <f>I91</f>
        <v>600</v>
      </c>
    </row>
    <row r="91" spans="1:9" ht="29.25" customHeight="1">
      <c r="A91" s="114" t="s">
        <v>206</v>
      </c>
      <c r="B91" s="204" t="s">
        <v>544</v>
      </c>
      <c r="C91" s="137" t="s">
        <v>338</v>
      </c>
      <c r="D91" s="137" t="s">
        <v>340</v>
      </c>
      <c r="E91" s="128" t="s">
        <v>205</v>
      </c>
      <c r="F91" s="164"/>
      <c r="G91" s="179"/>
      <c r="H91" s="179"/>
      <c r="I91" s="179">
        <f>I92</f>
        <v>600</v>
      </c>
    </row>
    <row r="92" spans="1:9" ht="27" customHeight="1">
      <c r="A92" s="114" t="s">
        <v>457</v>
      </c>
      <c r="B92" s="204" t="s">
        <v>544</v>
      </c>
      <c r="C92" s="137" t="s">
        <v>338</v>
      </c>
      <c r="D92" s="137" t="s">
        <v>340</v>
      </c>
      <c r="E92" s="128" t="s">
        <v>205</v>
      </c>
      <c r="F92" s="164" t="s">
        <v>362</v>
      </c>
      <c r="G92" s="179">
        <v>400</v>
      </c>
      <c r="H92" s="179">
        <v>0</v>
      </c>
      <c r="I92" s="179">
        <v>600</v>
      </c>
    </row>
    <row r="93" spans="1:9" s="11" customFormat="1" ht="40.5" customHeight="1">
      <c r="A93" s="227" t="s">
        <v>128</v>
      </c>
      <c r="B93" s="224" t="s">
        <v>544</v>
      </c>
      <c r="C93" s="228" t="s">
        <v>338</v>
      </c>
      <c r="D93" s="228" t="s">
        <v>340</v>
      </c>
      <c r="E93" s="229" t="s">
        <v>213</v>
      </c>
      <c r="F93" s="231"/>
      <c r="G93" s="230"/>
      <c r="H93" s="230"/>
      <c r="I93" s="230">
        <f>I94</f>
        <v>50</v>
      </c>
    </row>
    <row r="94" spans="1:9" ht="44.25" customHeight="1">
      <c r="A94" s="114" t="s">
        <v>215</v>
      </c>
      <c r="B94" s="204" t="s">
        <v>544</v>
      </c>
      <c r="C94" s="137" t="s">
        <v>338</v>
      </c>
      <c r="D94" s="137" t="s">
        <v>340</v>
      </c>
      <c r="E94" s="128" t="s">
        <v>214</v>
      </c>
      <c r="F94" s="164"/>
      <c r="G94" s="179"/>
      <c r="H94" s="179"/>
      <c r="I94" s="179">
        <f>I95</f>
        <v>50</v>
      </c>
    </row>
    <row r="95" spans="1:9" ht="27" customHeight="1">
      <c r="A95" s="114" t="s">
        <v>217</v>
      </c>
      <c r="B95" s="204" t="s">
        <v>544</v>
      </c>
      <c r="C95" s="137" t="s">
        <v>338</v>
      </c>
      <c r="D95" s="137" t="s">
        <v>340</v>
      </c>
      <c r="E95" s="128" t="s">
        <v>216</v>
      </c>
      <c r="F95" s="164"/>
      <c r="G95" s="179"/>
      <c r="H95" s="179"/>
      <c r="I95" s="179">
        <f>I96</f>
        <v>50</v>
      </c>
    </row>
    <row r="96" spans="1:9" ht="27" customHeight="1">
      <c r="A96" s="114" t="s">
        <v>457</v>
      </c>
      <c r="B96" s="204" t="s">
        <v>544</v>
      </c>
      <c r="C96" s="137" t="s">
        <v>338</v>
      </c>
      <c r="D96" s="137" t="s">
        <v>340</v>
      </c>
      <c r="E96" s="128" t="s">
        <v>216</v>
      </c>
      <c r="F96" s="164" t="s">
        <v>362</v>
      </c>
      <c r="G96" s="179"/>
      <c r="H96" s="179"/>
      <c r="I96" s="179">
        <v>50</v>
      </c>
    </row>
    <row r="97" spans="1:9" ht="13.5" customHeight="1">
      <c r="A97" s="138" t="s">
        <v>330</v>
      </c>
      <c r="B97" s="27" t="s">
        <v>544</v>
      </c>
      <c r="C97" s="139" t="s">
        <v>338</v>
      </c>
      <c r="D97" s="139" t="s">
        <v>331</v>
      </c>
      <c r="E97" s="128"/>
      <c r="F97" s="139"/>
      <c r="G97" s="214" t="e">
        <f>#REF!</f>
        <v>#REF!</v>
      </c>
      <c r="H97" s="214" t="e">
        <f>#REF!</f>
        <v>#REF!</v>
      </c>
      <c r="I97" s="214">
        <f>I98</f>
        <v>50</v>
      </c>
    </row>
    <row r="98" spans="1:9" s="11" customFormat="1" ht="38.25">
      <c r="A98" s="227" t="s">
        <v>208</v>
      </c>
      <c r="B98" s="242" t="s">
        <v>544</v>
      </c>
      <c r="C98" s="225" t="s">
        <v>338</v>
      </c>
      <c r="D98" s="225" t="s">
        <v>331</v>
      </c>
      <c r="E98" s="229" t="s">
        <v>207</v>
      </c>
      <c r="F98" s="225"/>
      <c r="G98" s="249">
        <f>G101</f>
        <v>25</v>
      </c>
      <c r="H98" s="249">
        <f>H101</f>
        <v>0</v>
      </c>
      <c r="I98" s="249">
        <f>I99</f>
        <v>50</v>
      </c>
    </row>
    <row r="99" spans="1:9" ht="27.75" customHeight="1">
      <c r="A99" s="138" t="s">
        <v>210</v>
      </c>
      <c r="B99" s="27" t="s">
        <v>544</v>
      </c>
      <c r="C99" s="139" t="s">
        <v>338</v>
      </c>
      <c r="D99" s="139" t="s">
        <v>331</v>
      </c>
      <c r="E99" s="128" t="s">
        <v>209</v>
      </c>
      <c r="F99" s="139"/>
      <c r="G99" s="214"/>
      <c r="H99" s="214"/>
      <c r="I99" s="214">
        <f>I100</f>
        <v>50</v>
      </c>
    </row>
    <row r="100" spans="1:9" ht="15.75" customHeight="1">
      <c r="A100" s="138" t="s">
        <v>212</v>
      </c>
      <c r="B100" s="27" t="s">
        <v>544</v>
      </c>
      <c r="C100" s="139" t="s">
        <v>338</v>
      </c>
      <c r="D100" s="139" t="s">
        <v>331</v>
      </c>
      <c r="E100" s="128" t="s">
        <v>211</v>
      </c>
      <c r="F100" s="139"/>
      <c r="G100" s="214"/>
      <c r="H100" s="214"/>
      <c r="I100" s="214">
        <f>I101</f>
        <v>50</v>
      </c>
    </row>
    <row r="101" spans="1:9" ht="27.75" customHeight="1">
      <c r="A101" s="114" t="s">
        <v>457</v>
      </c>
      <c r="B101" s="27" t="s">
        <v>544</v>
      </c>
      <c r="C101" s="139" t="s">
        <v>338</v>
      </c>
      <c r="D101" s="139" t="s">
        <v>331</v>
      </c>
      <c r="E101" s="128" t="s">
        <v>211</v>
      </c>
      <c r="F101" s="209" t="s">
        <v>362</v>
      </c>
      <c r="G101" s="215">
        <v>25</v>
      </c>
      <c r="H101" s="215">
        <v>0</v>
      </c>
      <c r="I101" s="215">
        <v>50</v>
      </c>
    </row>
    <row r="102" spans="1:9" s="20" customFormat="1" ht="15" customHeight="1">
      <c r="A102" s="124" t="s">
        <v>374</v>
      </c>
      <c r="B102" s="203" t="s">
        <v>544</v>
      </c>
      <c r="C102" s="129" t="s">
        <v>341</v>
      </c>
      <c r="D102" s="129"/>
      <c r="E102" s="128"/>
      <c r="F102" s="129"/>
      <c r="G102" s="183" t="e">
        <f>G110+G117</f>
        <v>#REF!</v>
      </c>
      <c r="H102" s="183" t="e">
        <f>H110+H117</f>
        <v>#REF!</v>
      </c>
      <c r="I102" s="235">
        <f>I103+I110+I117</f>
        <v>1748.615</v>
      </c>
    </row>
    <row r="103" spans="1:9" s="20" customFormat="1" ht="15" customHeight="1">
      <c r="A103" s="138" t="s">
        <v>252</v>
      </c>
      <c r="B103" s="204" t="s">
        <v>544</v>
      </c>
      <c r="C103" s="139" t="s">
        <v>341</v>
      </c>
      <c r="D103" s="139" t="s">
        <v>336</v>
      </c>
      <c r="E103" s="128"/>
      <c r="F103" s="129"/>
      <c r="G103" s="183"/>
      <c r="H103" s="183"/>
      <c r="I103" s="234">
        <f>I106+I105</f>
        <v>264.115</v>
      </c>
    </row>
    <row r="104" spans="1:9" s="20" customFormat="1" ht="15" customHeight="1">
      <c r="A104" s="138" t="s">
        <v>127</v>
      </c>
      <c r="B104" s="204" t="s">
        <v>544</v>
      </c>
      <c r="C104" s="139" t="s">
        <v>341</v>
      </c>
      <c r="D104" s="139" t="s">
        <v>336</v>
      </c>
      <c r="E104" s="128" t="s">
        <v>81</v>
      </c>
      <c r="F104" s="129"/>
      <c r="G104" s="183"/>
      <c r="H104" s="183"/>
      <c r="I104" s="234"/>
    </row>
    <row r="105" spans="1:9" s="20" customFormat="1" ht="30" customHeight="1">
      <c r="A105" s="114" t="s">
        <v>457</v>
      </c>
      <c r="B105" s="204" t="s">
        <v>544</v>
      </c>
      <c r="C105" s="139" t="s">
        <v>341</v>
      </c>
      <c r="D105" s="139" t="s">
        <v>336</v>
      </c>
      <c r="E105" s="128" t="s">
        <v>81</v>
      </c>
      <c r="F105" s="139" t="s">
        <v>362</v>
      </c>
      <c r="G105" s="183"/>
      <c r="H105" s="183"/>
      <c r="I105" s="234">
        <v>150</v>
      </c>
    </row>
    <row r="106" spans="1:9" s="247" customFormat="1" ht="30.75" customHeight="1">
      <c r="A106" s="227" t="s">
        <v>254</v>
      </c>
      <c r="B106" s="224" t="s">
        <v>544</v>
      </c>
      <c r="C106" s="225" t="s">
        <v>341</v>
      </c>
      <c r="D106" s="225" t="s">
        <v>336</v>
      </c>
      <c r="E106" s="229" t="s">
        <v>253</v>
      </c>
      <c r="F106" s="244"/>
      <c r="G106" s="245"/>
      <c r="H106" s="245"/>
      <c r="I106" s="246">
        <f>I107</f>
        <v>114.115</v>
      </c>
    </row>
    <row r="107" spans="1:9" s="20" customFormat="1" ht="30.75" customHeight="1">
      <c r="A107" s="138" t="s">
        <v>255</v>
      </c>
      <c r="B107" s="204" t="s">
        <v>544</v>
      </c>
      <c r="C107" s="139" t="s">
        <v>341</v>
      </c>
      <c r="D107" s="139" t="s">
        <v>336</v>
      </c>
      <c r="E107" s="233" t="s">
        <v>441</v>
      </c>
      <c r="F107" s="129"/>
      <c r="G107" s="183"/>
      <c r="H107" s="183"/>
      <c r="I107" s="234">
        <f>I108</f>
        <v>114.115</v>
      </c>
    </row>
    <row r="108" spans="1:9" s="20" customFormat="1" ht="30.75" customHeight="1">
      <c r="A108" s="255" t="s">
        <v>443</v>
      </c>
      <c r="B108" s="204" t="s">
        <v>544</v>
      </c>
      <c r="C108" s="139" t="s">
        <v>341</v>
      </c>
      <c r="D108" s="139" t="s">
        <v>336</v>
      </c>
      <c r="E108" s="233" t="s">
        <v>442</v>
      </c>
      <c r="F108" s="129"/>
      <c r="G108" s="183"/>
      <c r="H108" s="183"/>
      <c r="I108" s="234">
        <f>I109</f>
        <v>114.115</v>
      </c>
    </row>
    <row r="109" spans="1:9" s="20" customFormat="1" ht="30.75" customHeight="1">
      <c r="A109" s="114" t="s">
        <v>457</v>
      </c>
      <c r="B109" s="204" t="s">
        <v>544</v>
      </c>
      <c r="C109" s="139" t="s">
        <v>341</v>
      </c>
      <c r="D109" s="139" t="s">
        <v>336</v>
      </c>
      <c r="E109" s="233" t="s">
        <v>442</v>
      </c>
      <c r="F109" s="139" t="s">
        <v>362</v>
      </c>
      <c r="G109" s="183"/>
      <c r="H109" s="183"/>
      <c r="I109" s="234">
        <v>114.115</v>
      </c>
    </row>
    <row r="110" spans="1:9" s="6" customFormat="1" ht="15" customHeight="1">
      <c r="A110" s="102" t="s">
        <v>343</v>
      </c>
      <c r="B110" s="204" t="s">
        <v>544</v>
      </c>
      <c r="C110" s="108" t="s">
        <v>341</v>
      </c>
      <c r="D110" s="108" t="s">
        <v>337</v>
      </c>
      <c r="E110" s="128"/>
      <c r="F110" s="108"/>
      <c r="G110" s="175">
        <f>G115</f>
        <v>150</v>
      </c>
      <c r="H110" s="175">
        <f>H115</f>
        <v>0</v>
      </c>
      <c r="I110" s="175">
        <f>I114</f>
        <v>150</v>
      </c>
    </row>
    <row r="111" spans="1:9" ht="25.5" hidden="1">
      <c r="A111" s="114" t="s">
        <v>414</v>
      </c>
      <c r="B111" s="204" t="s">
        <v>544</v>
      </c>
      <c r="C111" s="110" t="s">
        <v>341</v>
      </c>
      <c r="D111" s="110" t="s">
        <v>337</v>
      </c>
      <c r="E111" s="128"/>
      <c r="F111" s="110"/>
      <c r="G111" s="176">
        <f aca="true" t="shared" si="6" ref="G111:I112">G112</f>
        <v>0</v>
      </c>
      <c r="H111" s="176">
        <f t="shared" si="6"/>
        <v>0</v>
      </c>
      <c r="I111" s="176">
        <f t="shared" si="6"/>
        <v>0</v>
      </c>
    </row>
    <row r="112" spans="1:9" ht="25.5" hidden="1">
      <c r="A112" s="114" t="s">
        <v>375</v>
      </c>
      <c r="B112" s="204" t="s">
        <v>544</v>
      </c>
      <c r="C112" s="110" t="s">
        <v>341</v>
      </c>
      <c r="D112" s="110" t="s">
        <v>337</v>
      </c>
      <c r="E112" s="128"/>
      <c r="F112" s="110"/>
      <c r="G112" s="176">
        <f t="shared" si="6"/>
        <v>0</v>
      </c>
      <c r="H112" s="176">
        <f t="shared" si="6"/>
        <v>0</v>
      </c>
      <c r="I112" s="176">
        <f t="shared" si="6"/>
        <v>0</v>
      </c>
    </row>
    <row r="113" spans="1:9" ht="48" customHeight="1" hidden="1">
      <c r="A113" s="114" t="s">
        <v>376</v>
      </c>
      <c r="B113" s="204" t="s">
        <v>544</v>
      </c>
      <c r="C113" s="110" t="s">
        <v>341</v>
      </c>
      <c r="D113" s="110" t="s">
        <v>337</v>
      </c>
      <c r="E113" s="128"/>
      <c r="F113" s="110"/>
      <c r="G113" s="176">
        <v>0</v>
      </c>
      <c r="H113" s="176">
        <v>0</v>
      </c>
      <c r="I113" s="176">
        <v>0</v>
      </c>
    </row>
    <row r="114" spans="1:9" ht="29.25" customHeight="1">
      <c r="A114" s="114" t="s">
        <v>191</v>
      </c>
      <c r="B114" s="224" t="s">
        <v>544</v>
      </c>
      <c r="C114" s="225" t="s">
        <v>341</v>
      </c>
      <c r="D114" s="225" t="s">
        <v>337</v>
      </c>
      <c r="E114" s="128" t="s">
        <v>190</v>
      </c>
      <c r="F114" s="110"/>
      <c r="G114" s="176"/>
      <c r="H114" s="176"/>
      <c r="I114" s="176">
        <f>I115</f>
        <v>150</v>
      </c>
    </row>
    <row r="115" spans="1:9" ht="15" customHeight="1">
      <c r="A115" s="114" t="s">
        <v>353</v>
      </c>
      <c r="B115" s="204" t="s">
        <v>544</v>
      </c>
      <c r="C115" s="110" t="s">
        <v>341</v>
      </c>
      <c r="D115" s="110" t="s">
        <v>337</v>
      </c>
      <c r="E115" s="128" t="s">
        <v>218</v>
      </c>
      <c r="F115" s="110"/>
      <c r="G115" s="176">
        <f>G116</f>
        <v>150</v>
      </c>
      <c r="H115" s="176">
        <f>H116</f>
        <v>0</v>
      </c>
      <c r="I115" s="176">
        <f>I116</f>
        <v>150</v>
      </c>
    </row>
    <row r="116" spans="1:9" ht="29.25" customHeight="1">
      <c r="A116" s="114" t="s">
        <v>457</v>
      </c>
      <c r="B116" s="204" t="s">
        <v>544</v>
      </c>
      <c r="C116" s="110" t="s">
        <v>341</v>
      </c>
      <c r="D116" s="110" t="s">
        <v>337</v>
      </c>
      <c r="E116" s="128" t="s">
        <v>218</v>
      </c>
      <c r="F116" s="110" t="s">
        <v>362</v>
      </c>
      <c r="G116" s="176">
        <v>150</v>
      </c>
      <c r="H116" s="176">
        <v>0</v>
      </c>
      <c r="I116" s="176">
        <f>G116+H116</f>
        <v>150</v>
      </c>
    </row>
    <row r="117" spans="1:9" s="6" customFormat="1" ht="13.5" customHeight="1">
      <c r="A117" s="102" t="s">
        <v>335</v>
      </c>
      <c r="B117" s="204" t="s">
        <v>544</v>
      </c>
      <c r="C117" s="108" t="s">
        <v>341</v>
      </c>
      <c r="D117" s="108" t="s">
        <v>339</v>
      </c>
      <c r="E117" s="128"/>
      <c r="F117" s="108"/>
      <c r="G117" s="175" t="e">
        <f>G122+#REF!</f>
        <v>#REF!</v>
      </c>
      <c r="H117" s="175" t="e">
        <f>H122+#REF!</f>
        <v>#REF!</v>
      </c>
      <c r="I117" s="175">
        <f>I118+I123+I125+I127+I129+I131</f>
        <v>1334.5</v>
      </c>
    </row>
    <row r="118" spans="1:9" s="11" customFormat="1" ht="40.5" customHeight="1">
      <c r="A118" s="227" t="s">
        <v>326</v>
      </c>
      <c r="B118" s="242" t="s">
        <v>544</v>
      </c>
      <c r="C118" s="225" t="s">
        <v>341</v>
      </c>
      <c r="D118" s="225" t="s">
        <v>339</v>
      </c>
      <c r="E118" s="229" t="s">
        <v>219</v>
      </c>
      <c r="F118" s="225"/>
      <c r="G118" s="243">
        <f>G121</f>
        <v>150</v>
      </c>
      <c r="H118" s="243">
        <f>H121</f>
        <v>0</v>
      </c>
      <c r="I118" s="243">
        <f>I119</f>
        <v>50</v>
      </c>
    </row>
    <row r="119" spans="1:9" s="6" customFormat="1" ht="29.25" customHeight="1">
      <c r="A119" s="138" t="s">
        <v>221</v>
      </c>
      <c r="B119" s="27" t="s">
        <v>544</v>
      </c>
      <c r="C119" s="139" t="s">
        <v>341</v>
      </c>
      <c r="D119" s="139" t="s">
        <v>339</v>
      </c>
      <c r="E119" s="128" t="s">
        <v>220</v>
      </c>
      <c r="F119" s="139"/>
      <c r="G119" s="216"/>
      <c r="H119" s="216"/>
      <c r="I119" s="216">
        <f>I120</f>
        <v>50</v>
      </c>
    </row>
    <row r="120" spans="1:9" s="6" customFormat="1" ht="21.75" customHeight="1">
      <c r="A120" s="138" t="s">
        <v>223</v>
      </c>
      <c r="B120" s="27" t="s">
        <v>544</v>
      </c>
      <c r="C120" s="139" t="s">
        <v>341</v>
      </c>
      <c r="D120" s="139" t="s">
        <v>339</v>
      </c>
      <c r="E120" s="128" t="s">
        <v>222</v>
      </c>
      <c r="F120" s="139"/>
      <c r="G120" s="216"/>
      <c r="H120" s="216"/>
      <c r="I120" s="216">
        <f>I121</f>
        <v>50</v>
      </c>
    </row>
    <row r="121" spans="1:9" s="6" customFormat="1" ht="25.5" customHeight="1">
      <c r="A121" s="114" t="s">
        <v>457</v>
      </c>
      <c r="B121" s="27" t="s">
        <v>544</v>
      </c>
      <c r="C121" s="139" t="s">
        <v>341</v>
      </c>
      <c r="D121" s="139" t="s">
        <v>339</v>
      </c>
      <c r="E121" s="128" t="s">
        <v>222</v>
      </c>
      <c r="F121" s="209" t="s">
        <v>362</v>
      </c>
      <c r="G121" s="216">
        <v>150</v>
      </c>
      <c r="H121" s="216">
        <v>0</v>
      </c>
      <c r="I121" s="216">
        <v>50</v>
      </c>
    </row>
    <row r="122" spans="1:9" ht="14.25" customHeight="1">
      <c r="A122" s="114" t="s">
        <v>191</v>
      </c>
      <c r="B122" s="204" t="s">
        <v>544</v>
      </c>
      <c r="C122" s="110" t="s">
        <v>341</v>
      </c>
      <c r="D122" s="110" t="s">
        <v>339</v>
      </c>
      <c r="E122" s="128" t="s">
        <v>75</v>
      </c>
      <c r="F122" s="110"/>
      <c r="G122" s="176">
        <f>G123+G125+G127+G129+G131</f>
        <v>639.8299999999999</v>
      </c>
      <c r="H122" s="176">
        <f>H123+H125+H127+H129+H131</f>
        <v>-1</v>
      </c>
      <c r="I122" s="176">
        <f>I123+I125+I127+I129+I131</f>
        <v>1284.5</v>
      </c>
    </row>
    <row r="123" spans="1:9" ht="14.25" customHeight="1">
      <c r="A123" s="119" t="s">
        <v>224</v>
      </c>
      <c r="B123" s="204" t="s">
        <v>544</v>
      </c>
      <c r="C123" s="110" t="s">
        <v>341</v>
      </c>
      <c r="D123" s="110" t="s">
        <v>339</v>
      </c>
      <c r="E123" s="128" t="s">
        <v>82</v>
      </c>
      <c r="F123" s="118"/>
      <c r="G123" s="179">
        <f>G124</f>
        <v>60</v>
      </c>
      <c r="H123" s="179">
        <f>H124</f>
        <v>0</v>
      </c>
      <c r="I123" s="179">
        <f>I124</f>
        <v>60</v>
      </c>
    </row>
    <row r="124" spans="1:9" ht="27" customHeight="1">
      <c r="A124" s="114" t="s">
        <v>457</v>
      </c>
      <c r="B124" s="204" t="s">
        <v>544</v>
      </c>
      <c r="C124" s="110" t="s">
        <v>341</v>
      </c>
      <c r="D124" s="110" t="s">
        <v>339</v>
      </c>
      <c r="E124" s="128" t="s">
        <v>82</v>
      </c>
      <c r="F124" s="118" t="s">
        <v>362</v>
      </c>
      <c r="G124" s="179">
        <v>60</v>
      </c>
      <c r="H124" s="179">
        <v>0</v>
      </c>
      <c r="I124" s="179">
        <f>G124+H124</f>
        <v>60</v>
      </c>
    </row>
    <row r="125" spans="1:9" s="5" customFormat="1" ht="26.25" customHeight="1">
      <c r="A125" s="106" t="s">
        <v>225</v>
      </c>
      <c r="B125" s="204" t="s">
        <v>544</v>
      </c>
      <c r="C125" s="110" t="s">
        <v>341</v>
      </c>
      <c r="D125" s="110" t="s">
        <v>339</v>
      </c>
      <c r="E125" s="128" t="s">
        <v>83</v>
      </c>
      <c r="F125" s="119"/>
      <c r="G125" s="179">
        <f>G126</f>
        <v>161</v>
      </c>
      <c r="H125" s="179">
        <f>H126</f>
        <v>0</v>
      </c>
      <c r="I125" s="179">
        <f>I126</f>
        <v>280</v>
      </c>
    </row>
    <row r="126" spans="1:9" ht="27" customHeight="1">
      <c r="A126" s="114" t="s">
        <v>457</v>
      </c>
      <c r="B126" s="204" t="s">
        <v>544</v>
      </c>
      <c r="C126" s="110" t="s">
        <v>341</v>
      </c>
      <c r="D126" s="110" t="s">
        <v>339</v>
      </c>
      <c r="E126" s="128" t="s">
        <v>83</v>
      </c>
      <c r="F126" s="118" t="s">
        <v>362</v>
      </c>
      <c r="G126" s="179">
        <v>161</v>
      </c>
      <c r="H126" s="179">
        <v>0</v>
      </c>
      <c r="I126" s="179">
        <v>280</v>
      </c>
    </row>
    <row r="127" spans="1:9" ht="15.75" customHeight="1">
      <c r="A127" s="119" t="s">
        <v>226</v>
      </c>
      <c r="B127" s="204" t="s">
        <v>544</v>
      </c>
      <c r="C127" s="110" t="s">
        <v>341</v>
      </c>
      <c r="D127" s="110" t="s">
        <v>339</v>
      </c>
      <c r="E127" s="128" t="s">
        <v>84</v>
      </c>
      <c r="F127" s="119"/>
      <c r="G127" s="179">
        <f>G128</f>
        <v>56</v>
      </c>
      <c r="H127" s="179">
        <f>H128</f>
        <v>0</v>
      </c>
      <c r="I127" s="179">
        <f>I128</f>
        <v>49</v>
      </c>
    </row>
    <row r="128" spans="1:9" ht="26.25" customHeight="1">
      <c r="A128" s="114" t="s">
        <v>457</v>
      </c>
      <c r="B128" s="204" t="s">
        <v>544</v>
      </c>
      <c r="C128" s="110" t="s">
        <v>341</v>
      </c>
      <c r="D128" s="110" t="s">
        <v>339</v>
      </c>
      <c r="E128" s="128" t="s">
        <v>84</v>
      </c>
      <c r="F128" s="118" t="s">
        <v>362</v>
      </c>
      <c r="G128" s="179">
        <v>56</v>
      </c>
      <c r="H128" s="179">
        <v>0</v>
      </c>
      <c r="I128" s="179">
        <v>49</v>
      </c>
    </row>
    <row r="129" spans="1:9" ht="15" customHeight="1">
      <c r="A129" s="114" t="s">
        <v>377</v>
      </c>
      <c r="B129" s="204" t="s">
        <v>544</v>
      </c>
      <c r="C129" s="110" t="s">
        <v>341</v>
      </c>
      <c r="D129" s="110" t="s">
        <v>339</v>
      </c>
      <c r="E129" s="128" t="s">
        <v>85</v>
      </c>
      <c r="F129" s="118"/>
      <c r="G129" s="179">
        <f>G130</f>
        <v>62.5</v>
      </c>
      <c r="H129" s="179">
        <f>H130</f>
        <v>0</v>
      </c>
      <c r="I129" s="179">
        <f>I130</f>
        <v>69.5</v>
      </c>
    </row>
    <row r="130" spans="1:9" ht="27" customHeight="1">
      <c r="A130" s="114" t="s">
        <v>457</v>
      </c>
      <c r="B130" s="204" t="s">
        <v>544</v>
      </c>
      <c r="C130" s="110" t="s">
        <v>341</v>
      </c>
      <c r="D130" s="110" t="s">
        <v>339</v>
      </c>
      <c r="E130" s="128" t="s">
        <v>85</v>
      </c>
      <c r="F130" s="118" t="s">
        <v>362</v>
      </c>
      <c r="G130" s="179">
        <v>62.5</v>
      </c>
      <c r="H130" s="179">
        <v>0</v>
      </c>
      <c r="I130" s="179">
        <v>69.5</v>
      </c>
    </row>
    <row r="131" spans="1:9" ht="27.75" customHeight="1">
      <c r="A131" s="114" t="s">
        <v>227</v>
      </c>
      <c r="B131" s="204" t="s">
        <v>544</v>
      </c>
      <c r="C131" s="110" t="s">
        <v>341</v>
      </c>
      <c r="D131" s="110" t="s">
        <v>339</v>
      </c>
      <c r="E131" s="128" t="s">
        <v>86</v>
      </c>
      <c r="F131" s="118"/>
      <c r="G131" s="179">
        <f>G132</f>
        <v>300.33</v>
      </c>
      <c r="H131" s="179">
        <f>H132</f>
        <v>-1</v>
      </c>
      <c r="I131" s="179">
        <f>I132</f>
        <v>826</v>
      </c>
    </row>
    <row r="132" spans="1:9" ht="27" customHeight="1">
      <c r="A132" s="114" t="s">
        <v>457</v>
      </c>
      <c r="B132" s="204" t="s">
        <v>544</v>
      </c>
      <c r="C132" s="110" t="s">
        <v>341</v>
      </c>
      <c r="D132" s="110" t="s">
        <v>339</v>
      </c>
      <c r="E132" s="128" t="s">
        <v>86</v>
      </c>
      <c r="F132" s="118" t="s">
        <v>362</v>
      </c>
      <c r="G132" s="179">
        <v>300.33</v>
      </c>
      <c r="H132" s="179">
        <v>-1</v>
      </c>
      <c r="I132" s="179">
        <v>826</v>
      </c>
    </row>
    <row r="133" spans="1:9" s="20" customFormat="1" ht="15" customHeight="1">
      <c r="A133" s="120" t="s">
        <v>378</v>
      </c>
      <c r="B133" s="203" t="s">
        <v>544</v>
      </c>
      <c r="C133" s="129" t="s">
        <v>342</v>
      </c>
      <c r="D133" s="129"/>
      <c r="E133" s="128"/>
      <c r="F133" s="125"/>
      <c r="G133" s="181" t="e">
        <f>G134+G181</f>
        <v>#REF!</v>
      </c>
      <c r="H133" s="181" t="e">
        <f>H134+H181</f>
        <v>#REF!</v>
      </c>
      <c r="I133" s="181">
        <f>I134</f>
        <v>4775.31</v>
      </c>
    </row>
    <row r="134" spans="1:9" s="6" customFormat="1" ht="15" customHeight="1">
      <c r="A134" s="123" t="s">
        <v>379</v>
      </c>
      <c r="B134" s="204" t="s">
        <v>544</v>
      </c>
      <c r="C134" s="108" t="s">
        <v>342</v>
      </c>
      <c r="D134" s="108" t="s">
        <v>336</v>
      </c>
      <c r="E134" s="128"/>
      <c r="F134" s="116"/>
      <c r="G134" s="178" t="e">
        <f>G135+G162+G176</f>
        <v>#REF!</v>
      </c>
      <c r="H134" s="178" t="e">
        <f>H135+H162+H176</f>
        <v>#REF!</v>
      </c>
      <c r="I134" s="178">
        <f>I135+I141</f>
        <v>4775.31</v>
      </c>
    </row>
    <row r="135" spans="1:9" ht="27" customHeight="1">
      <c r="A135" s="130" t="s">
        <v>191</v>
      </c>
      <c r="B135" s="204" t="s">
        <v>544</v>
      </c>
      <c r="C135" s="110" t="s">
        <v>342</v>
      </c>
      <c r="D135" s="110" t="s">
        <v>336</v>
      </c>
      <c r="E135" s="233" t="s">
        <v>75</v>
      </c>
      <c r="F135" s="118"/>
      <c r="G135" s="179">
        <f>G138+G141+G136</f>
        <v>3155.1000000000004</v>
      </c>
      <c r="H135" s="179">
        <f>H138+H141+H136</f>
        <v>0</v>
      </c>
      <c r="I135" s="179">
        <f>I136</f>
        <v>103</v>
      </c>
    </row>
    <row r="136" spans="1:9" ht="15" customHeight="1">
      <c r="A136" s="130" t="s">
        <v>228</v>
      </c>
      <c r="B136" s="204" t="s">
        <v>544</v>
      </c>
      <c r="C136" s="110" t="s">
        <v>386</v>
      </c>
      <c r="D136" s="110" t="s">
        <v>336</v>
      </c>
      <c r="E136" s="128" t="s">
        <v>87</v>
      </c>
      <c r="F136" s="118"/>
      <c r="G136" s="179">
        <f>G137</f>
        <v>103</v>
      </c>
      <c r="H136" s="179">
        <f>H137</f>
        <v>0</v>
      </c>
      <c r="I136" s="179">
        <f>I137</f>
        <v>103</v>
      </c>
    </row>
    <row r="137" spans="1:9" ht="26.25" customHeight="1">
      <c r="A137" s="114" t="s">
        <v>457</v>
      </c>
      <c r="B137" s="204" t="s">
        <v>544</v>
      </c>
      <c r="C137" s="110" t="s">
        <v>342</v>
      </c>
      <c r="D137" s="110" t="s">
        <v>336</v>
      </c>
      <c r="E137" s="128" t="s">
        <v>87</v>
      </c>
      <c r="F137" s="110" t="s">
        <v>362</v>
      </c>
      <c r="G137" s="179">
        <v>103</v>
      </c>
      <c r="H137" s="179">
        <v>0</v>
      </c>
      <c r="I137" s="179">
        <f>G137+H137</f>
        <v>103</v>
      </c>
    </row>
    <row r="138" spans="1:9" ht="27.75" customHeight="1" hidden="1">
      <c r="A138" s="114" t="s">
        <v>380</v>
      </c>
      <c r="B138" s="204" t="s">
        <v>544</v>
      </c>
      <c r="C138" s="110" t="s">
        <v>342</v>
      </c>
      <c r="D138" s="110" t="s">
        <v>336</v>
      </c>
      <c r="E138" s="128" t="s">
        <v>187</v>
      </c>
      <c r="F138" s="118"/>
      <c r="G138" s="179">
        <f>G139</f>
        <v>0</v>
      </c>
      <c r="H138" s="179">
        <f>H139</f>
        <v>0</v>
      </c>
      <c r="I138" s="179">
        <f>I139</f>
        <v>0</v>
      </c>
    </row>
    <row r="139" spans="1:9" ht="16.5" customHeight="1" hidden="1">
      <c r="A139" s="114" t="s">
        <v>381</v>
      </c>
      <c r="B139" s="204" t="s">
        <v>544</v>
      </c>
      <c r="C139" s="110" t="s">
        <v>342</v>
      </c>
      <c r="D139" s="110" t="s">
        <v>336</v>
      </c>
      <c r="E139" s="128" t="s">
        <v>187</v>
      </c>
      <c r="F139" s="118" t="s">
        <v>354</v>
      </c>
      <c r="G139" s="179"/>
      <c r="H139" s="179"/>
      <c r="I139" s="179"/>
    </row>
    <row r="140" spans="1:9" ht="39.75" customHeight="1">
      <c r="A140" s="114" t="s">
        <v>174</v>
      </c>
      <c r="B140" s="204" t="s">
        <v>544</v>
      </c>
      <c r="C140" s="110" t="s">
        <v>342</v>
      </c>
      <c r="D140" s="110" t="s">
        <v>336</v>
      </c>
      <c r="E140" s="128" t="s">
        <v>68</v>
      </c>
      <c r="F140" s="118"/>
      <c r="G140" s="179"/>
      <c r="H140" s="179"/>
      <c r="I140" s="179">
        <f>I141</f>
        <v>4672.31</v>
      </c>
    </row>
    <row r="141" spans="1:9" ht="15.75" customHeight="1">
      <c r="A141" s="114" t="s">
        <v>229</v>
      </c>
      <c r="B141" s="204" t="s">
        <v>544</v>
      </c>
      <c r="C141" s="110" t="s">
        <v>342</v>
      </c>
      <c r="D141" s="110" t="s">
        <v>336</v>
      </c>
      <c r="E141" s="128" t="s">
        <v>88</v>
      </c>
      <c r="F141" s="118"/>
      <c r="G141" s="179">
        <f>G150+G151+G156+G157+G158+G159</f>
        <v>3052.1000000000004</v>
      </c>
      <c r="H141" s="179">
        <f>H150+H151+H156+H157+H158+H159</f>
        <v>0</v>
      </c>
      <c r="I141" s="179">
        <f>I143+I145</f>
        <v>4672.31</v>
      </c>
    </row>
    <row r="142" spans="1:9" ht="25.5" customHeight="1">
      <c r="A142" s="227" t="s">
        <v>230</v>
      </c>
      <c r="B142" s="224" t="s">
        <v>544</v>
      </c>
      <c r="C142" s="225" t="s">
        <v>342</v>
      </c>
      <c r="D142" s="225" t="s">
        <v>336</v>
      </c>
      <c r="E142" s="254" t="s">
        <v>89</v>
      </c>
      <c r="F142" s="232"/>
      <c r="G142" s="230"/>
      <c r="H142" s="230"/>
      <c r="I142" s="230">
        <f>I143</f>
        <v>3797.86</v>
      </c>
    </row>
    <row r="143" spans="1:9" ht="39.75" customHeight="1">
      <c r="A143" s="227" t="s">
        <v>547</v>
      </c>
      <c r="B143" s="224" t="s">
        <v>544</v>
      </c>
      <c r="C143" s="225" t="s">
        <v>342</v>
      </c>
      <c r="D143" s="225" t="s">
        <v>336</v>
      </c>
      <c r="E143" s="254" t="s">
        <v>89</v>
      </c>
      <c r="F143" s="232" t="s">
        <v>546</v>
      </c>
      <c r="G143" s="230"/>
      <c r="H143" s="230"/>
      <c r="I143" s="230">
        <f>I147+I161+I175</f>
        <v>3797.86</v>
      </c>
    </row>
    <row r="144" spans="1:9" ht="30" customHeight="1">
      <c r="A144" s="227" t="s">
        <v>237</v>
      </c>
      <c r="B144" s="224" t="s">
        <v>544</v>
      </c>
      <c r="C144" s="225" t="s">
        <v>342</v>
      </c>
      <c r="D144" s="225" t="s">
        <v>336</v>
      </c>
      <c r="E144" s="254" t="s">
        <v>90</v>
      </c>
      <c r="F144" s="232"/>
      <c r="G144" s="230"/>
      <c r="H144" s="230"/>
      <c r="I144" s="230">
        <f>I145</f>
        <v>874.45</v>
      </c>
    </row>
    <row r="145" spans="1:9" ht="28.5" customHeight="1">
      <c r="A145" s="227" t="s">
        <v>549</v>
      </c>
      <c r="B145" s="224" t="s">
        <v>544</v>
      </c>
      <c r="C145" s="225" t="s">
        <v>342</v>
      </c>
      <c r="D145" s="225" t="s">
        <v>336</v>
      </c>
      <c r="E145" s="254" t="s">
        <v>90</v>
      </c>
      <c r="F145" s="225" t="s">
        <v>178</v>
      </c>
      <c r="G145" s="230"/>
      <c r="H145" s="230"/>
      <c r="I145" s="230">
        <f>I154+I168</f>
        <v>874.45</v>
      </c>
    </row>
    <row r="146" spans="1:9" ht="28.5" customHeight="1" hidden="1">
      <c r="A146" s="114" t="s">
        <v>230</v>
      </c>
      <c r="B146" s="204" t="s">
        <v>544</v>
      </c>
      <c r="C146" s="110" t="s">
        <v>342</v>
      </c>
      <c r="D146" s="110" t="s">
        <v>336</v>
      </c>
      <c r="E146" s="241" t="s">
        <v>231</v>
      </c>
      <c r="F146" s="118"/>
      <c r="G146" s="179"/>
      <c r="H146" s="179"/>
      <c r="I146" s="179">
        <f>I148+I162+I176</f>
        <v>3797.86</v>
      </c>
    </row>
    <row r="147" spans="1:9" ht="42" customHeight="1" hidden="1">
      <c r="A147" s="114" t="s">
        <v>547</v>
      </c>
      <c r="B147" s="204" t="s">
        <v>544</v>
      </c>
      <c r="C147" s="110" t="s">
        <v>342</v>
      </c>
      <c r="D147" s="110" t="s">
        <v>336</v>
      </c>
      <c r="E147" s="241" t="s">
        <v>231</v>
      </c>
      <c r="F147" s="118" t="s">
        <v>546</v>
      </c>
      <c r="G147" s="179"/>
      <c r="H147" s="179"/>
      <c r="I147" s="179">
        <f>I148</f>
        <v>2682.3</v>
      </c>
    </row>
    <row r="148" spans="1:9" ht="16.5" customHeight="1">
      <c r="A148" s="114" t="s">
        <v>232</v>
      </c>
      <c r="B148" s="204" t="s">
        <v>544</v>
      </c>
      <c r="C148" s="110" t="s">
        <v>342</v>
      </c>
      <c r="D148" s="110" t="s">
        <v>336</v>
      </c>
      <c r="E148" s="229" t="s">
        <v>91</v>
      </c>
      <c r="F148" s="118"/>
      <c r="G148" s="179"/>
      <c r="H148" s="179"/>
      <c r="I148" s="179">
        <f>I149</f>
        <v>2682.3</v>
      </c>
    </row>
    <row r="149" spans="1:9" ht="16.5" customHeight="1">
      <c r="A149" s="114" t="s">
        <v>233</v>
      </c>
      <c r="B149" s="204" t="s">
        <v>544</v>
      </c>
      <c r="C149" s="110" t="s">
        <v>342</v>
      </c>
      <c r="D149" s="110" t="s">
        <v>336</v>
      </c>
      <c r="E149" s="128" t="s">
        <v>91</v>
      </c>
      <c r="F149" s="232" t="s">
        <v>425</v>
      </c>
      <c r="G149" s="179"/>
      <c r="H149" s="179"/>
      <c r="I149" s="179">
        <f>I150+I151+I152</f>
        <v>2682.3</v>
      </c>
    </row>
    <row r="150" spans="1:9" ht="15.75">
      <c r="A150" s="114" t="s">
        <v>234</v>
      </c>
      <c r="B150" s="204" t="s">
        <v>544</v>
      </c>
      <c r="C150" s="110" t="s">
        <v>342</v>
      </c>
      <c r="D150" s="110" t="s">
        <v>336</v>
      </c>
      <c r="E150" s="128" t="s">
        <v>91</v>
      </c>
      <c r="F150" s="110" t="s">
        <v>382</v>
      </c>
      <c r="G150" s="179">
        <v>2263.6</v>
      </c>
      <c r="H150" s="179">
        <v>0</v>
      </c>
      <c r="I150" s="179">
        <v>2051.5</v>
      </c>
    </row>
    <row r="151" spans="1:9" ht="28.5" customHeight="1">
      <c r="A151" s="114" t="s">
        <v>459</v>
      </c>
      <c r="B151" s="204" t="s">
        <v>544</v>
      </c>
      <c r="C151" s="110" t="s">
        <v>342</v>
      </c>
      <c r="D151" s="110" t="s">
        <v>336</v>
      </c>
      <c r="E151" s="128" t="s">
        <v>91</v>
      </c>
      <c r="F151" s="110" t="s">
        <v>383</v>
      </c>
      <c r="G151" s="179">
        <v>7.8</v>
      </c>
      <c r="H151" s="179">
        <v>0</v>
      </c>
      <c r="I151" s="179">
        <v>10.8</v>
      </c>
    </row>
    <row r="152" spans="1:9" ht="28.5" customHeight="1">
      <c r="A152" s="114" t="s">
        <v>235</v>
      </c>
      <c r="B152" s="204" t="s">
        <v>544</v>
      </c>
      <c r="C152" s="110" t="s">
        <v>342</v>
      </c>
      <c r="D152" s="110" t="s">
        <v>336</v>
      </c>
      <c r="E152" s="128" t="s">
        <v>91</v>
      </c>
      <c r="F152" s="110" t="s">
        <v>160</v>
      </c>
      <c r="G152" s="179"/>
      <c r="H152" s="179"/>
      <c r="I152" s="179">
        <v>620</v>
      </c>
    </row>
    <row r="153" spans="1:9" ht="28.5" customHeight="1" hidden="1">
      <c r="A153" s="114" t="s">
        <v>237</v>
      </c>
      <c r="B153" s="204" t="s">
        <v>544</v>
      </c>
      <c r="C153" s="110" t="s">
        <v>342</v>
      </c>
      <c r="D153" s="110" t="s">
        <v>336</v>
      </c>
      <c r="E153" s="241" t="s">
        <v>236</v>
      </c>
      <c r="F153" s="110"/>
      <c r="G153" s="179"/>
      <c r="H153" s="179"/>
      <c r="I153" s="179">
        <f>I155+I169</f>
        <v>874.45</v>
      </c>
    </row>
    <row r="154" spans="1:9" ht="28.5" customHeight="1" hidden="1">
      <c r="A154" s="114" t="s">
        <v>548</v>
      </c>
      <c r="B154" s="204" t="s">
        <v>544</v>
      </c>
      <c r="C154" s="110" t="s">
        <v>342</v>
      </c>
      <c r="D154" s="110" t="s">
        <v>336</v>
      </c>
      <c r="E154" s="241" t="s">
        <v>236</v>
      </c>
      <c r="F154" s="110" t="s">
        <v>178</v>
      </c>
      <c r="G154" s="179"/>
      <c r="H154" s="179"/>
      <c r="I154" s="179">
        <f>I156+I157</f>
        <v>823.45</v>
      </c>
    </row>
    <row r="155" spans="1:9" ht="18" customHeight="1">
      <c r="A155" s="114" t="s">
        <v>238</v>
      </c>
      <c r="B155" s="204" t="s">
        <v>544</v>
      </c>
      <c r="C155" s="110" t="s">
        <v>342</v>
      </c>
      <c r="D155" s="110" t="s">
        <v>336</v>
      </c>
      <c r="E155" s="128" t="s">
        <v>92</v>
      </c>
      <c r="F155" s="110"/>
      <c r="G155" s="179"/>
      <c r="H155" s="179"/>
      <c r="I155" s="179">
        <f>I156+I157</f>
        <v>823.45</v>
      </c>
    </row>
    <row r="156" spans="1:9" ht="25.5">
      <c r="A156" s="114" t="s">
        <v>359</v>
      </c>
      <c r="B156" s="204" t="s">
        <v>544</v>
      </c>
      <c r="C156" s="110" t="s">
        <v>342</v>
      </c>
      <c r="D156" s="110" t="s">
        <v>336</v>
      </c>
      <c r="E156" s="128" t="s">
        <v>92</v>
      </c>
      <c r="F156" s="110" t="s">
        <v>360</v>
      </c>
      <c r="G156" s="179">
        <v>8</v>
      </c>
      <c r="H156" s="179">
        <v>0</v>
      </c>
      <c r="I156" s="237">
        <f>5+2.35</f>
        <v>7.35</v>
      </c>
    </row>
    <row r="157" spans="1:9" ht="27" customHeight="1">
      <c r="A157" s="114" t="s">
        <v>457</v>
      </c>
      <c r="B157" s="204" t="s">
        <v>544</v>
      </c>
      <c r="C157" s="110" t="s">
        <v>342</v>
      </c>
      <c r="D157" s="110" t="s">
        <v>336</v>
      </c>
      <c r="E157" s="128" t="s">
        <v>92</v>
      </c>
      <c r="F157" s="110" t="s">
        <v>362</v>
      </c>
      <c r="G157" s="179">
        <v>772.7</v>
      </c>
      <c r="H157" s="179">
        <v>0</v>
      </c>
      <c r="I157" s="237">
        <f>0.6+732+48.5+24+1+10</f>
        <v>816.1</v>
      </c>
    </row>
    <row r="158" spans="1:9" ht="18" customHeight="1" hidden="1">
      <c r="A158" s="114" t="s">
        <v>384</v>
      </c>
      <c r="B158" s="204" t="s">
        <v>544</v>
      </c>
      <c r="C158" s="110" t="s">
        <v>342</v>
      </c>
      <c r="D158" s="110" t="s">
        <v>336</v>
      </c>
      <c r="E158" s="128"/>
      <c r="F158" s="110" t="s">
        <v>385</v>
      </c>
      <c r="G158" s="179"/>
      <c r="H158" s="179"/>
      <c r="I158" s="179"/>
    </row>
    <row r="159" spans="1:9" ht="17.25" customHeight="1" hidden="1">
      <c r="A159" s="114" t="s">
        <v>363</v>
      </c>
      <c r="B159" s="204" t="s">
        <v>544</v>
      </c>
      <c r="C159" s="110" t="s">
        <v>342</v>
      </c>
      <c r="D159" s="110" t="s">
        <v>336</v>
      </c>
      <c r="E159" s="128"/>
      <c r="F159" s="110" t="s">
        <v>364</v>
      </c>
      <c r="G159" s="179"/>
      <c r="H159" s="179"/>
      <c r="I159" s="179"/>
    </row>
    <row r="160" spans="1:9" ht="17.25" customHeight="1" hidden="1">
      <c r="A160" s="114" t="s">
        <v>230</v>
      </c>
      <c r="B160" s="204" t="s">
        <v>544</v>
      </c>
      <c r="C160" s="110" t="s">
        <v>342</v>
      </c>
      <c r="D160" s="110" t="s">
        <v>336</v>
      </c>
      <c r="E160" s="241" t="s">
        <v>231</v>
      </c>
      <c r="F160" s="118"/>
      <c r="G160" s="179"/>
      <c r="H160" s="179"/>
      <c r="I160" s="179"/>
    </row>
    <row r="161" spans="1:9" ht="17.25" customHeight="1" hidden="1">
      <c r="A161" s="114" t="s">
        <v>547</v>
      </c>
      <c r="B161" s="204" t="s">
        <v>544</v>
      </c>
      <c r="C161" s="110" t="s">
        <v>342</v>
      </c>
      <c r="D161" s="110" t="s">
        <v>336</v>
      </c>
      <c r="E161" s="241" t="s">
        <v>231</v>
      </c>
      <c r="F161" s="118" t="s">
        <v>546</v>
      </c>
      <c r="G161" s="179"/>
      <c r="H161" s="179"/>
      <c r="I161" s="179">
        <f>I163</f>
        <v>535.56</v>
      </c>
    </row>
    <row r="162" spans="1:9" ht="13.5" customHeight="1">
      <c r="A162" s="114" t="s">
        <v>239</v>
      </c>
      <c r="B162" s="204" t="s">
        <v>544</v>
      </c>
      <c r="C162" s="110" t="s">
        <v>342</v>
      </c>
      <c r="D162" s="110" t="s">
        <v>336</v>
      </c>
      <c r="E162" s="229" t="s">
        <v>93</v>
      </c>
      <c r="F162" s="118"/>
      <c r="G162" s="179">
        <f>G163</f>
        <v>624.1</v>
      </c>
      <c r="H162" s="179">
        <f>H163</f>
        <v>0</v>
      </c>
      <c r="I162" s="179">
        <f>I163</f>
        <v>535.56</v>
      </c>
    </row>
    <row r="163" spans="1:9" ht="21" customHeight="1">
      <c r="A163" s="114" t="s">
        <v>233</v>
      </c>
      <c r="B163" s="204" t="s">
        <v>544</v>
      </c>
      <c r="C163" s="110" t="s">
        <v>342</v>
      </c>
      <c r="D163" s="110" t="s">
        <v>336</v>
      </c>
      <c r="E163" s="128" t="s">
        <v>93</v>
      </c>
      <c r="F163" s="232" t="s">
        <v>425</v>
      </c>
      <c r="G163" s="179">
        <f>G164+G165+G170+G171+G172+G173</f>
        <v>624.1</v>
      </c>
      <c r="H163" s="179">
        <f>H164+H165+H170+H171+H172+H173</f>
        <v>0</v>
      </c>
      <c r="I163" s="179">
        <f>I164+I165+I166</f>
        <v>535.56</v>
      </c>
    </row>
    <row r="164" spans="1:9" ht="15.75">
      <c r="A164" s="114" t="s">
        <v>234</v>
      </c>
      <c r="B164" s="204" t="s">
        <v>544</v>
      </c>
      <c r="C164" s="110" t="s">
        <v>342</v>
      </c>
      <c r="D164" s="110" t="s">
        <v>336</v>
      </c>
      <c r="E164" s="128" t="s">
        <v>93</v>
      </c>
      <c r="F164" s="110" t="s">
        <v>382</v>
      </c>
      <c r="G164" s="179">
        <v>531</v>
      </c>
      <c r="H164" s="179">
        <v>0</v>
      </c>
      <c r="I164" s="179">
        <v>408.46</v>
      </c>
    </row>
    <row r="165" spans="1:9" ht="27.75" customHeight="1">
      <c r="A165" s="114" t="s">
        <v>459</v>
      </c>
      <c r="B165" s="204" t="s">
        <v>544</v>
      </c>
      <c r="C165" s="110" t="s">
        <v>342</v>
      </c>
      <c r="D165" s="110" t="s">
        <v>336</v>
      </c>
      <c r="E165" s="128" t="s">
        <v>93</v>
      </c>
      <c r="F165" s="110" t="s">
        <v>383</v>
      </c>
      <c r="G165" s="179">
        <v>3.1</v>
      </c>
      <c r="H165" s="179">
        <v>0</v>
      </c>
      <c r="I165" s="179">
        <v>3.1</v>
      </c>
    </row>
    <row r="166" spans="1:9" ht="27.75" customHeight="1">
      <c r="A166" s="114" t="s">
        <v>235</v>
      </c>
      <c r="B166" s="204" t="s">
        <v>544</v>
      </c>
      <c r="C166" s="110" t="s">
        <v>342</v>
      </c>
      <c r="D166" s="110" t="s">
        <v>336</v>
      </c>
      <c r="E166" s="128" t="s">
        <v>93</v>
      </c>
      <c r="F166" s="110" t="s">
        <v>160</v>
      </c>
      <c r="G166" s="179"/>
      <c r="H166" s="179"/>
      <c r="I166" s="179">
        <v>124</v>
      </c>
    </row>
    <row r="167" spans="1:9" ht="27.75" customHeight="1" hidden="1">
      <c r="A167" s="114" t="s">
        <v>237</v>
      </c>
      <c r="B167" s="204" t="s">
        <v>544</v>
      </c>
      <c r="C167" s="110" t="s">
        <v>342</v>
      </c>
      <c r="D167" s="110" t="s">
        <v>336</v>
      </c>
      <c r="E167" s="241" t="s">
        <v>236</v>
      </c>
      <c r="F167" s="110"/>
      <c r="G167" s="179"/>
      <c r="H167" s="179"/>
      <c r="I167" s="179"/>
    </row>
    <row r="168" spans="1:9" ht="27.75" customHeight="1" hidden="1">
      <c r="A168" s="114" t="s">
        <v>548</v>
      </c>
      <c r="B168" s="204" t="s">
        <v>544</v>
      </c>
      <c r="C168" s="110" t="s">
        <v>342</v>
      </c>
      <c r="D168" s="110" t="s">
        <v>336</v>
      </c>
      <c r="E168" s="241" t="s">
        <v>236</v>
      </c>
      <c r="F168" s="110" t="s">
        <v>178</v>
      </c>
      <c r="G168" s="179"/>
      <c r="H168" s="179"/>
      <c r="I168" s="179">
        <f>I170+I171</f>
        <v>51</v>
      </c>
    </row>
    <row r="169" spans="1:9" ht="18.75" customHeight="1">
      <c r="A169" s="114" t="s">
        <v>240</v>
      </c>
      <c r="B169" s="204" t="s">
        <v>544</v>
      </c>
      <c r="C169" s="110" t="s">
        <v>342</v>
      </c>
      <c r="D169" s="110" t="s">
        <v>336</v>
      </c>
      <c r="E169" s="128" t="s">
        <v>94</v>
      </c>
      <c r="F169" s="110"/>
      <c r="G169" s="179"/>
      <c r="H169" s="179"/>
      <c r="I169" s="179">
        <f>I170+I171</f>
        <v>51</v>
      </c>
    </row>
    <row r="170" spans="1:9" ht="25.5">
      <c r="A170" s="114" t="s">
        <v>359</v>
      </c>
      <c r="B170" s="204" t="s">
        <v>544</v>
      </c>
      <c r="C170" s="110" t="s">
        <v>342</v>
      </c>
      <c r="D170" s="110" t="s">
        <v>336</v>
      </c>
      <c r="E170" s="128" t="s">
        <v>94</v>
      </c>
      <c r="F170" s="110" t="s">
        <v>360</v>
      </c>
      <c r="G170" s="179">
        <v>18</v>
      </c>
      <c r="H170" s="179">
        <v>0</v>
      </c>
      <c r="I170" s="179">
        <f>G170+H170</f>
        <v>18</v>
      </c>
    </row>
    <row r="171" spans="1:9" ht="26.25" customHeight="1">
      <c r="A171" s="114" t="s">
        <v>457</v>
      </c>
      <c r="B171" s="204" t="s">
        <v>544</v>
      </c>
      <c r="C171" s="110" t="s">
        <v>342</v>
      </c>
      <c r="D171" s="110" t="s">
        <v>336</v>
      </c>
      <c r="E171" s="128" t="s">
        <v>94</v>
      </c>
      <c r="F171" s="110" t="s">
        <v>362</v>
      </c>
      <c r="G171" s="179">
        <v>72</v>
      </c>
      <c r="H171" s="179">
        <v>0</v>
      </c>
      <c r="I171" s="179">
        <f>0.5+5+12+6.5+9</f>
        <v>33</v>
      </c>
    </row>
    <row r="172" spans="1:9" ht="16.5" customHeight="1" hidden="1">
      <c r="A172" s="114" t="s">
        <v>384</v>
      </c>
      <c r="B172" s="204" t="s">
        <v>544</v>
      </c>
      <c r="C172" s="110" t="s">
        <v>342</v>
      </c>
      <c r="D172" s="110" t="s">
        <v>336</v>
      </c>
      <c r="E172" s="128" t="s">
        <v>187</v>
      </c>
      <c r="F172" s="110" t="s">
        <v>385</v>
      </c>
      <c r="G172" s="179"/>
      <c r="H172" s="179"/>
      <c r="I172" s="179"/>
    </row>
    <row r="173" spans="1:9" ht="17.25" customHeight="1" hidden="1">
      <c r="A173" s="114" t="s">
        <v>363</v>
      </c>
      <c r="B173" s="204" t="s">
        <v>544</v>
      </c>
      <c r="C173" s="110" t="s">
        <v>342</v>
      </c>
      <c r="D173" s="110" t="s">
        <v>336</v>
      </c>
      <c r="E173" s="128" t="s">
        <v>187</v>
      </c>
      <c r="F173" s="110" t="s">
        <v>364</v>
      </c>
      <c r="G173" s="179"/>
      <c r="H173" s="179"/>
      <c r="I173" s="179"/>
    </row>
    <row r="174" spans="1:9" ht="30" customHeight="1" hidden="1">
      <c r="A174" s="114" t="s">
        <v>230</v>
      </c>
      <c r="B174" s="204" t="s">
        <v>544</v>
      </c>
      <c r="C174" s="110" t="s">
        <v>342</v>
      </c>
      <c r="D174" s="110" t="s">
        <v>336</v>
      </c>
      <c r="E174" s="241" t="s">
        <v>231</v>
      </c>
      <c r="F174" s="118"/>
      <c r="G174" s="179"/>
      <c r="H174" s="179"/>
      <c r="I174" s="179"/>
    </row>
    <row r="175" spans="1:9" ht="43.5" customHeight="1" hidden="1">
      <c r="A175" s="114" t="s">
        <v>547</v>
      </c>
      <c r="B175" s="204" t="s">
        <v>544</v>
      </c>
      <c r="C175" s="110" t="s">
        <v>342</v>
      </c>
      <c r="D175" s="110" t="s">
        <v>336</v>
      </c>
      <c r="E175" s="241" t="s">
        <v>231</v>
      </c>
      <c r="F175" s="118" t="s">
        <v>546</v>
      </c>
      <c r="G175" s="179"/>
      <c r="H175" s="179"/>
      <c r="I175" s="179">
        <f>I177</f>
        <v>580</v>
      </c>
    </row>
    <row r="176" spans="1:9" ht="27.75" customHeight="1">
      <c r="A176" s="114" t="s">
        <v>241</v>
      </c>
      <c r="B176" s="204" t="s">
        <v>544</v>
      </c>
      <c r="C176" s="110" t="s">
        <v>342</v>
      </c>
      <c r="D176" s="110" t="s">
        <v>336</v>
      </c>
      <c r="E176" s="229" t="s">
        <v>95</v>
      </c>
      <c r="F176" s="110"/>
      <c r="G176" s="179" t="e">
        <f>#REF!</f>
        <v>#REF!</v>
      </c>
      <c r="H176" s="179" t="e">
        <f>#REF!</f>
        <v>#REF!</v>
      </c>
      <c r="I176" s="179">
        <f>I177</f>
        <v>580</v>
      </c>
    </row>
    <row r="177" spans="1:9" ht="18" customHeight="1">
      <c r="A177" s="114" t="s">
        <v>233</v>
      </c>
      <c r="B177" s="204" t="s">
        <v>544</v>
      </c>
      <c r="C177" s="110" t="s">
        <v>342</v>
      </c>
      <c r="D177" s="110" t="s">
        <v>336</v>
      </c>
      <c r="E177" s="128" t="s">
        <v>95</v>
      </c>
      <c r="F177" s="232" t="s">
        <v>425</v>
      </c>
      <c r="G177" s="179"/>
      <c r="H177" s="179"/>
      <c r="I177" s="179">
        <f>I178+I179+I180</f>
        <v>580</v>
      </c>
    </row>
    <row r="178" spans="1:9" ht="15.75">
      <c r="A178" s="114" t="s">
        <v>234</v>
      </c>
      <c r="B178" s="204" t="s">
        <v>544</v>
      </c>
      <c r="C178" s="110" t="s">
        <v>342</v>
      </c>
      <c r="D178" s="110" t="s">
        <v>336</v>
      </c>
      <c r="E178" s="128" t="s">
        <v>95</v>
      </c>
      <c r="F178" s="110" t="s">
        <v>382</v>
      </c>
      <c r="G178" s="179">
        <v>564.4</v>
      </c>
      <c r="H178" s="179">
        <v>0</v>
      </c>
      <c r="I178" s="179">
        <v>445</v>
      </c>
    </row>
    <row r="179" spans="1:9" ht="29.25" customHeight="1">
      <c r="A179" s="114" t="s">
        <v>459</v>
      </c>
      <c r="B179" s="204" t="s">
        <v>544</v>
      </c>
      <c r="C179" s="110" t="s">
        <v>342</v>
      </c>
      <c r="D179" s="110" t="s">
        <v>336</v>
      </c>
      <c r="E179" s="128" t="s">
        <v>96</v>
      </c>
      <c r="F179" s="110" t="s">
        <v>383</v>
      </c>
      <c r="G179" s="179"/>
      <c r="H179" s="179"/>
      <c r="I179" s="179">
        <v>0</v>
      </c>
    </row>
    <row r="180" spans="1:9" ht="29.25" customHeight="1">
      <c r="A180" s="114" t="s">
        <v>235</v>
      </c>
      <c r="B180" s="204" t="s">
        <v>544</v>
      </c>
      <c r="C180" s="110" t="s">
        <v>342</v>
      </c>
      <c r="D180" s="110" t="s">
        <v>336</v>
      </c>
      <c r="E180" s="128" t="s">
        <v>95</v>
      </c>
      <c r="F180" s="110" t="s">
        <v>160</v>
      </c>
      <c r="G180" s="179"/>
      <c r="H180" s="179"/>
      <c r="I180" s="179">
        <v>135</v>
      </c>
    </row>
    <row r="181" spans="1:9" ht="14.25" customHeight="1" hidden="1">
      <c r="A181" s="138" t="s">
        <v>575</v>
      </c>
      <c r="B181" s="204" t="s">
        <v>544</v>
      </c>
      <c r="C181" s="139" t="s">
        <v>342</v>
      </c>
      <c r="D181" s="139" t="s">
        <v>338</v>
      </c>
      <c r="E181" s="128"/>
      <c r="F181" s="139"/>
      <c r="G181" s="179">
        <f aca="true" t="shared" si="7" ref="G181:I182">G182</f>
        <v>25</v>
      </c>
      <c r="H181" s="179">
        <f t="shared" si="7"/>
        <v>0</v>
      </c>
      <c r="I181" s="179">
        <f t="shared" si="7"/>
        <v>0</v>
      </c>
    </row>
    <row r="182" spans="1:9" ht="38.25" hidden="1">
      <c r="A182" s="138" t="s">
        <v>332</v>
      </c>
      <c r="B182" s="204" t="s">
        <v>544</v>
      </c>
      <c r="C182" s="139" t="s">
        <v>342</v>
      </c>
      <c r="D182" s="139" t="s">
        <v>338</v>
      </c>
      <c r="E182" s="128"/>
      <c r="F182" s="139"/>
      <c r="G182" s="179">
        <f t="shared" si="7"/>
        <v>25</v>
      </c>
      <c r="H182" s="179">
        <f t="shared" si="7"/>
        <v>0</v>
      </c>
      <c r="I182" s="179"/>
    </row>
    <row r="183" spans="1:9" ht="29.25" customHeight="1" hidden="1">
      <c r="A183" s="114" t="s">
        <v>457</v>
      </c>
      <c r="B183" s="204" t="s">
        <v>544</v>
      </c>
      <c r="C183" s="139" t="s">
        <v>342</v>
      </c>
      <c r="D183" s="139" t="s">
        <v>338</v>
      </c>
      <c r="E183" s="128"/>
      <c r="F183" s="139" t="s">
        <v>362</v>
      </c>
      <c r="G183" s="179">
        <v>25</v>
      </c>
      <c r="H183" s="179">
        <v>0</v>
      </c>
      <c r="I183" s="179"/>
    </row>
    <row r="184" spans="1:9" ht="14.25" customHeight="1">
      <c r="A184" s="124" t="s">
        <v>390</v>
      </c>
      <c r="B184" s="184" t="s">
        <v>544</v>
      </c>
      <c r="C184" s="129" t="s">
        <v>391</v>
      </c>
      <c r="D184" s="129"/>
      <c r="E184" s="128"/>
      <c r="F184" s="129"/>
      <c r="G184" s="186">
        <f>G185</f>
        <v>80</v>
      </c>
      <c r="H184" s="186">
        <f aca="true" t="shared" si="8" ref="H184:I187">H185</f>
        <v>0</v>
      </c>
      <c r="I184" s="186">
        <f t="shared" si="8"/>
        <v>80</v>
      </c>
    </row>
    <row r="185" spans="1:9" ht="12.75" customHeight="1">
      <c r="A185" s="132" t="s">
        <v>392</v>
      </c>
      <c r="B185" s="139" t="s">
        <v>544</v>
      </c>
      <c r="C185" s="108" t="s">
        <v>391</v>
      </c>
      <c r="D185" s="108" t="s">
        <v>336</v>
      </c>
      <c r="E185" s="128"/>
      <c r="F185" s="108"/>
      <c r="G185" s="179">
        <f>G186</f>
        <v>80</v>
      </c>
      <c r="H185" s="179">
        <f t="shared" si="8"/>
        <v>0</v>
      </c>
      <c r="I185" s="179">
        <f t="shared" si="8"/>
        <v>80</v>
      </c>
    </row>
    <row r="186" spans="1:9" ht="29.25" customHeight="1">
      <c r="A186" s="115" t="s">
        <v>191</v>
      </c>
      <c r="B186" s="139" t="s">
        <v>544</v>
      </c>
      <c r="C186" s="110" t="s">
        <v>391</v>
      </c>
      <c r="D186" s="110" t="s">
        <v>336</v>
      </c>
      <c r="E186" s="128" t="s">
        <v>75</v>
      </c>
      <c r="F186" s="110"/>
      <c r="G186" s="179">
        <f>G187</f>
        <v>80</v>
      </c>
      <c r="H186" s="179">
        <f t="shared" si="8"/>
        <v>0</v>
      </c>
      <c r="I186" s="179">
        <f t="shared" si="8"/>
        <v>80</v>
      </c>
    </row>
    <row r="187" spans="1:9" ht="15.75" customHeight="1">
      <c r="A187" s="115" t="s">
        <v>394</v>
      </c>
      <c r="B187" s="139" t="s">
        <v>544</v>
      </c>
      <c r="C187" s="110" t="s">
        <v>391</v>
      </c>
      <c r="D187" s="110" t="s">
        <v>336</v>
      </c>
      <c r="E187" s="128" t="s">
        <v>97</v>
      </c>
      <c r="F187" s="110"/>
      <c r="G187" s="179">
        <f>G188</f>
        <v>80</v>
      </c>
      <c r="H187" s="179">
        <f t="shared" si="8"/>
        <v>0</v>
      </c>
      <c r="I187" s="179">
        <f t="shared" si="8"/>
        <v>80</v>
      </c>
    </row>
    <row r="188" spans="1:9" ht="13.5" customHeight="1">
      <c r="A188" s="104" t="s">
        <v>460</v>
      </c>
      <c r="B188" s="139" t="s">
        <v>544</v>
      </c>
      <c r="C188" s="110" t="s">
        <v>391</v>
      </c>
      <c r="D188" s="110" t="s">
        <v>336</v>
      </c>
      <c r="E188" s="128" t="s">
        <v>97</v>
      </c>
      <c r="F188" s="110" t="s">
        <v>396</v>
      </c>
      <c r="G188" s="217">
        <v>80</v>
      </c>
      <c r="H188" s="217">
        <v>0</v>
      </c>
      <c r="I188" s="217">
        <f>G188+H188</f>
        <v>80</v>
      </c>
    </row>
    <row r="189" spans="1:9" s="25" customFormat="1" ht="14.25" customHeight="1">
      <c r="A189" s="120" t="s">
        <v>387</v>
      </c>
      <c r="B189" s="203" t="s">
        <v>544</v>
      </c>
      <c r="C189" s="129" t="s">
        <v>389</v>
      </c>
      <c r="D189" s="110"/>
      <c r="E189" s="128"/>
      <c r="F189" s="110"/>
      <c r="G189" s="181">
        <f>G190</f>
        <v>127</v>
      </c>
      <c r="H189" s="181">
        <f aca="true" t="shared" si="9" ref="H189:I191">H190</f>
        <v>0</v>
      </c>
      <c r="I189" s="181">
        <f t="shared" si="9"/>
        <v>127</v>
      </c>
    </row>
    <row r="190" spans="1:9" s="11" customFormat="1" ht="14.25" customHeight="1">
      <c r="A190" s="123" t="s">
        <v>388</v>
      </c>
      <c r="B190" s="204" t="s">
        <v>544</v>
      </c>
      <c r="C190" s="108" t="s">
        <v>389</v>
      </c>
      <c r="D190" s="108" t="s">
        <v>337</v>
      </c>
      <c r="E190" s="128"/>
      <c r="F190" s="108"/>
      <c r="G190" s="178">
        <f>G191</f>
        <v>127</v>
      </c>
      <c r="H190" s="178">
        <f t="shared" si="9"/>
        <v>0</v>
      </c>
      <c r="I190" s="178">
        <f t="shared" si="9"/>
        <v>127</v>
      </c>
    </row>
    <row r="191" spans="1:9" s="11" customFormat="1" ht="42.75" customHeight="1">
      <c r="A191" s="248" t="s">
        <v>242</v>
      </c>
      <c r="B191" s="224" t="s">
        <v>544</v>
      </c>
      <c r="C191" s="225" t="s">
        <v>389</v>
      </c>
      <c r="D191" s="225" t="s">
        <v>337</v>
      </c>
      <c r="E191" s="229" t="s">
        <v>243</v>
      </c>
      <c r="F191" s="225"/>
      <c r="G191" s="230">
        <f>G192</f>
        <v>127</v>
      </c>
      <c r="H191" s="230">
        <f t="shared" si="9"/>
        <v>0</v>
      </c>
      <c r="I191" s="230">
        <f>I192</f>
        <v>127</v>
      </c>
    </row>
    <row r="192" spans="1:9" ht="27" customHeight="1">
      <c r="A192" s="131" t="s">
        <v>245</v>
      </c>
      <c r="B192" s="204" t="s">
        <v>544</v>
      </c>
      <c r="C192" s="110" t="s">
        <v>389</v>
      </c>
      <c r="D192" s="110" t="s">
        <v>337</v>
      </c>
      <c r="E192" s="128" t="s">
        <v>244</v>
      </c>
      <c r="F192" s="110"/>
      <c r="G192" s="179">
        <f>G198</f>
        <v>127</v>
      </c>
      <c r="H192" s="179">
        <f>H198</f>
        <v>0</v>
      </c>
      <c r="I192" s="179">
        <f>I193+I195+I197</f>
        <v>127</v>
      </c>
    </row>
    <row r="193" spans="1:9" ht="27" customHeight="1">
      <c r="A193" s="131" t="s">
        <v>247</v>
      </c>
      <c r="B193" s="204" t="s">
        <v>544</v>
      </c>
      <c r="C193" s="110" t="s">
        <v>389</v>
      </c>
      <c r="D193" s="110" t="s">
        <v>337</v>
      </c>
      <c r="E193" s="128" t="s">
        <v>246</v>
      </c>
      <c r="F193" s="110"/>
      <c r="G193" s="179"/>
      <c r="H193" s="179"/>
      <c r="I193" s="179">
        <f>I194</f>
        <v>79</v>
      </c>
    </row>
    <row r="194" spans="1:9" ht="27" customHeight="1">
      <c r="A194" s="114" t="s">
        <v>457</v>
      </c>
      <c r="B194" s="204" t="s">
        <v>544</v>
      </c>
      <c r="C194" s="110" t="s">
        <v>389</v>
      </c>
      <c r="D194" s="110" t="s">
        <v>337</v>
      </c>
      <c r="E194" s="128" t="s">
        <v>246</v>
      </c>
      <c r="F194" s="110" t="s">
        <v>362</v>
      </c>
      <c r="G194" s="179"/>
      <c r="H194" s="179"/>
      <c r="I194" s="179">
        <v>79</v>
      </c>
    </row>
    <row r="195" spans="1:9" ht="27" customHeight="1">
      <c r="A195" s="131" t="s">
        <v>249</v>
      </c>
      <c r="B195" s="204" t="s">
        <v>544</v>
      </c>
      <c r="C195" s="110" t="s">
        <v>389</v>
      </c>
      <c r="D195" s="110" t="s">
        <v>337</v>
      </c>
      <c r="E195" s="128" t="s">
        <v>248</v>
      </c>
      <c r="F195" s="110"/>
      <c r="G195" s="179"/>
      <c r="H195" s="179"/>
      <c r="I195" s="179">
        <f>I196</f>
        <v>48</v>
      </c>
    </row>
    <row r="196" spans="1:9" ht="27" customHeight="1">
      <c r="A196" s="114" t="s">
        <v>457</v>
      </c>
      <c r="B196" s="204" t="s">
        <v>544</v>
      </c>
      <c r="C196" s="110" t="s">
        <v>389</v>
      </c>
      <c r="D196" s="110" t="s">
        <v>337</v>
      </c>
      <c r="E196" s="128" t="s">
        <v>248</v>
      </c>
      <c r="F196" s="110" t="s">
        <v>362</v>
      </c>
      <c r="G196" s="179"/>
      <c r="H196" s="179"/>
      <c r="I196" s="179">
        <v>48</v>
      </c>
    </row>
    <row r="197" spans="1:9" ht="19.5" customHeight="1" hidden="1">
      <c r="A197" s="114" t="s">
        <v>251</v>
      </c>
      <c r="B197" s="204" t="s">
        <v>544</v>
      </c>
      <c r="C197" s="110" t="s">
        <v>389</v>
      </c>
      <c r="D197" s="110" t="s">
        <v>337</v>
      </c>
      <c r="E197" s="128" t="s">
        <v>250</v>
      </c>
      <c r="F197" s="110"/>
      <c r="G197" s="179"/>
      <c r="H197" s="179"/>
      <c r="I197" s="179">
        <f>I198</f>
        <v>0</v>
      </c>
    </row>
    <row r="198" spans="1:9" ht="27" customHeight="1" hidden="1">
      <c r="A198" s="114" t="s">
        <v>457</v>
      </c>
      <c r="B198" s="204" t="s">
        <v>544</v>
      </c>
      <c r="C198" s="110" t="s">
        <v>389</v>
      </c>
      <c r="D198" s="110" t="s">
        <v>337</v>
      </c>
      <c r="E198" s="128" t="s">
        <v>250</v>
      </c>
      <c r="F198" s="110" t="s">
        <v>362</v>
      </c>
      <c r="G198" s="179">
        <v>127</v>
      </c>
      <c r="H198" s="179">
        <v>0</v>
      </c>
      <c r="I198" s="179">
        <v>0</v>
      </c>
    </row>
    <row r="199" spans="1:9" s="25" customFormat="1" ht="15.75" hidden="1">
      <c r="A199" s="124" t="s">
        <v>390</v>
      </c>
      <c r="B199" s="204" t="s">
        <v>544</v>
      </c>
      <c r="C199" s="129" t="s">
        <v>391</v>
      </c>
      <c r="D199" s="129"/>
      <c r="E199" s="128" t="s">
        <v>187</v>
      </c>
      <c r="F199" s="129"/>
      <c r="G199" s="183">
        <f>G200</f>
        <v>0</v>
      </c>
      <c r="H199" s="183">
        <f aca="true" t="shared" si="10" ref="H199:I201">H200</f>
        <v>0</v>
      </c>
      <c r="I199" s="183">
        <f t="shared" si="10"/>
        <v>0</v>
      </c>
    </row>
    <row r="200" spans="1:9" s="11" customFormat="1" ht="15.75" hidden="1">
      <c r="A200" s="132" t="s">
        <v>392</v>
      </c>
      <c r="B200" s="204" t="s">
        <v>544</v>
      </c>
      <c r="C200" s="108" t="s">
        <v>391</v>
      </c>
      <c r="D200" s="108" t="s">
        <v>336</v>
      </c>
      <c r="E200" s="128" t="s">
        <v>187</v>
      </c>
      <c r="F200" s="108"/>
      <c r="G200" s="182">
        <f>G201</f>
        <v>0</v>
      </c>
      <c r="H200" s="182">
        <f t="shared" si="10"/>
        <v>0</v>
      </c>
      <c r="I200" s="182">
        <f t="shared" si="10"/>
        <v>0</v>
      </c>
    </row>
    <row r="201" spans="1:9" ht="30" customHeight="1" hidden="1">
      <c r="A201" s="115" t="s">
        <v>393</v>
      </c>
      <c r="B201" s="204" t="s">
        <v>544</v>
      </c>
      <c r="C201" s="110" t="s">
        <v>391</v>
      </c>
      <c r="D201" s="110" t="s">
        <v>336</v>
      </c>
      <c r="E201" s="128" t="s">
        <v>187</v>
      </c>
      <c r="F201" s="110"/>
      <c r="G201" s="177">
        <f>G202</f>
        <v>0</v>
      </c>
      <c r="H201" s="177">
        <f t="shared" si="10"/>
        <v>0</v>
      </c>
      <c r="I201" s="177">
        <f t="shared" si="10"/>
        <v>0</v>
      </c>
    </row>
    <row r="202" spans="1:9" ht="16.5" customHeight="1" hidden="1">
      <c r="A202" s="115" t="s">
        <v>394</v>
      </c>
      <c r="B202" s="204" t="s">
        <v>544</v>
      </c>
      <c r="C202" s="110" t="s">
        <v>391</v>
      </c>
      <c r="D202" s="110" t="s">
        <v>336</v>
      </c>
      <c r="E202" s="128" t="s">
        <v>187</v>
      </c>
      <c r="F202" s="110"/>
      <c r="G202" s="177">
        <f>G203+G204</f>
        <v>0</v>
      </c>
      <c r="H202" s="177">
        <f>H203+H204</f>
        <v>0</v>
      </c>
      <c r="I202" s="177">
        <f>I203+I204</f>
        <v>0</v>
      </c>
    </row>
    <row r="203" spans="1:9" ht="33.75" customHeight="1" hidden="1">
      <c r="A203" s="104" t="s">
        <v>361</v>
      </c>
      <c r="B203" s="204" t="s">
        <v>544</v>
      </c>
      <c r="C203" s="110" t="s">
        <v>391</v>
      </c>
      <c r="D203" s="110" t="s">
        <v>336</v>
      </c>
      <c r="E203" s="128" t="s">
        <v>187</v>
      </c>
      <c r="F203" s="110" t="s">
        <v>362</v>
      </c>
      <c r="G203" s="177">
        <v>0</v>
      </c>
      <c r="H203" s="177">
        <v>0</v>
      </c>
      <c r="I203" s="177">
        <v>0</v>
      </c>
    </row>
    <row r="204" spans="1:9" ht="31.5" customHeight="1" hidden="1">
      <c r="A204" s="104" t="s">
        <v>395</v>
      </c>
      <c r="B204" s="204" t="s">
        <v>544</v>
      </c>
      <c r="C204" s="110" t="s">
        <v>391</v>
      </c>
      <c r="D204" s="110" t="s">
        <v>336</v>
      </c>
      <c r="E204" s="128" t="s">
        <v>187</v>
      </c>
      <c r="F204" s="110" t="s">
        <v>396</v>
      </c>
      <c r="G204" s="176">
        <v>0</v>
      </c>
      <c r="H204" s="176">
        <v>0</v>
      </c>
      <c r="I204" s="176">
        <v>0</v>
      </c>
    </row>
    <row r="205" spans="1:9" s="25" customFormat="1" ht="25.5" hidden="1">
      <c r="A205" s="133" t="s">
        <v>397</v>
      </c>
      <c r="B205" s="204" t="s">
        <v>544</v>
      </c>
      <c r="C205" s="129" t="s">
        <v>352</v>
      </c>
      <c r="D205" s="129"/>
      <c r="E205" s="128" t="s">
        <v>187</v>
      </c>
      <c r="F205" s="129"/>
      <c r="G205" s="183">
        <f>G206</f>
        <v>0</v>
      </c>
      <c r="H205" s="183">
        <f aca="true" t="shared" si="11" ref="H205:I208">H206</f>
        <v>0</v>
      </c>
      <c r="I205" s="183">
        <f t="shared" si="11"/>
        <v>0</v>
      </c>
    </row>
    <row r="206" spans="1:9" s="11" customFormat="1" ht="15.75" hidden="1">
      <c r="A206" s="134" t="s">
        <v>398</v>
      </c>
      <c r="B206" s="204" t="s">
        <v>544</v>
      </c>
      <c r="C206" s="108" t="s">
        <v>352</v>
      </c>
      <c r="D206" s="108" t="s">
        <v>336</v>
      </c>
      <c r="E206" s="128" t="s">
        <v>187</v>
      </c>
      <c r="F206" s="108"/>
      <c r="G206" s="175">
        <f>G207</f>
        <v>0</v>
      </c>
      <c r="H206" s="175">
        <f t="shared" si="11"/>
        <v>0</v>
      </c>
      <c r="I206" s="175">
        <f t="shared" si="11"/>
        <v>0</v>
      </c>
    </row>
    <row r="207" spans="1:9" ht="15.75" customHeight="1" hidden="1">
      <c r="A207" s="104" t="s">
        <v>399</v>
      </c>
      <c r="B207" s="204" t="s">
        <v>544</v>
      </c>
      <c r="C207" s="110" t="s">
        <v>352</v>
      </c>
      <c r="D207" s="110" t="s">
        <v>336</v>
      </c>
      <c r="E207" s="128" t="s">
        <v>187</v>
      </c>
      <c r="F207" s="110"/>
      <c r="G207" s="176">
        <f>G208</f>
        <v>0</v>
      </c>
      <c r="H207" s="176">
        <f t="shared" si="11"/>
        <v>0</v>
      </c>
      <c r="I207" s="176">
        <f t="shared" si="11"/>
        <v>0</v>
      </c>
    </row>
    <row r="208" spans="1:9" ht="15.75" hidden="1">
      <c r="A208" s="104" t="s">
        <v>400</v>
      </c>
      <c r="B208" s="204" t="s">
        <v>544</v>
      </c>
      <c r="C208" s="110" t="s">
        <v>352</v>
      </c>
      <c r="D208" s="110" t="s">
        <v>336</v>
      </c>
      <c r="E208" s="128" t="s">
        <v>187</v>
      </c>
      <c r="F208" s="110"/>
      <c r="G208" s="176">
        <f>G209</f>
        <v>0</v>
      </c>
      <c r="H208" s="176">
        <f t="shared" si="11"/>
        <v>0</v>
      </c>
      <c r="I208" s="176">
        <f t="shared" si="11"/>
        <v>0</v>
      </c>
    </row>
    <row r="209" spans="1:9" ht="15.75" hidden="1">
      <c r="A209" s="104" t="s">
        <v>401</v>
      </c>
      <c r="B209" s="204" t="s">
        <v>544</v>
      </c>
      <c r="C209" s="110" t="s">
        <v>352</v>
      </c>
      <c r="D209" s="110" t="s">
        <v>336</v>
      </c>
      <c r="E209" s="128" t="s">
        <v>187</v>
      </c>
      <c r="F209" s="110" t="s">
        <v>402</v>
      </c>
      <c r="G209" s="176">
        <v>0</v>
      </c>
      <c r="H209" s="176">
        <v>0</v>
      </c>
      <c r="I209" s="176">
        <v>0</v>
      </c>
    </row>
    <row r="210" spans="1:9" s="25" customFormat="1" ht="39" customHeight="1">
      <c r="A210" s="133" t="s">
        <v>408</v>
      </c>
      <c r="B210" s="203" t="s">
        <v>544</v>
      </c>
      <c r="C210" s="129" t="s">
        <v>413</v>
      </c>
      <c r="D210" s="129"/>
      <c r="E210" s="128"/>
      <c r="F210" s="129"/>
      <c r="G210" s="183">
        <f aca="true" t="shared" si="12" ref="G210:I211">G211</f>
        <v>458.2</v>
      </c>
      <c r="H210" s="183">
        <f t="shared" si="12"/>
        <v>0</v>
      </c>
      <c r="I210" s="183">
        <f t="shared" si="12"/>
        <v>256.7</v>
      </c>
    </row>
    <row r="211" spans="1:9" s="11" customFormat="1" ht="15.75" customHeight="1">
      <c r="A211" s="102" t="s">
        <v>409</v>
      </c>
      <c r="B211" s="204" t="s">
        <v>544</v>
      </c>
      <c r="C211" s="108" t="s">
        <v>413</v>
      </c>
      <c r="D211" s="108" t="s">
        <v>339</v>
      </c>
      <c r="E211" s="128"/>
      <c r="F211" s="108"/>
      <c r="G211" s="178">
        <f t="shared" si="12"/>
        <v>458.2</v>
      </c>
      <c r="H211" s="178">
        <f t="shared" si="12"/>
        <v>0</v>
      </c>
      <c r="I211" s="178">
        <f>I213+I215+I216</f>
        <v>256.7</v>
      </c>
    </row>
    <row r="212" spans="1:9" ht="54.75" customHeight="1" hidden="1">
      <c r="A212" s="226" t="s">
        <v>410</v>
      </c>
      <c r="B212" s="204" t="s">
        <v>544</v>
      </c>
      <c r="C212" s="110" t="s">
        <v>413</v>
      </c>
      <c r="D212" s="110" t="s">
        <v>339</v>
      </c>
      <c r="E212" s="128" t="s">
        <v>190</v>
      </c>
      <c r="F212" s="110"/>
      <c r="G212" s="179">
        <f>G213+G214+G215+G216</f>
        <v>458.2</v>
      </c>
      <c r="H212" s="179">
        <f>H213+H214+H215+H216</f>
        <v>0</v>
      </c>
      <c r="I212" s="179"/>
    </row>
    <row r="213" spans="1:9" ht="27.75" customHeight="1">
      <c r="A213" s="114" t="s">
        <v>119</v>
      </c>
      <c r="B213" s="204" t="s">
        <v>544</v>
      </c>
      <c r="C213" s="110" t="s">
        <v>413</v>
      </c>
      <c r="D213" s="110" t="s">
        <v>339</v>
      </c>
      <c r="E213" s="128" t="s">
        <v>98</v>
      </c>
      <c r="F213" s="110" t="s">
        <v>354</v>
      </c>
      <c r="G213" s="179">
        <v>318.9</v>
      </c>
      <c r="H213" s="179">
        <v>0</v>
      </c>
      <c r="I213" s="179">
        <v>118.2</v>
      </c>
    </row>
    <row r="214" spans="1:9" ht="32.25" customHeight="1" hidden="1">
      <c r="A214" s="114" t="s">
        <v>411</v>
      </c>
      <c r="B214" s="204" t="s">
        <v>544</v>
      </c>
      <c r="C214" s="110" t="s">
        <v>413</v>
      </c>
      <c r="D214" s="110" t="s">
        <v>339</v>
      </c>
      <c r="E214" s="128" t="s">
        <v>190</v>
      </c>
      <c r="F214" s="110" t="s">
        <v>354</v>
      </c>
      <c r="G214" s="179"/>
      <c r="H214" s="179"/>
      <c r="I214" s="179">
        <f>G214+H214</f>
        <v>0</v>
      </c>
    </row>
    <row r="215" spans="1:9" ht="28.5" customHeight="1">
      <c r="A215" s="114" t="s">
        <v>120</v>
      </c>
      <c r="B215" s="204" t="s">
        <v>544</v>
      </c>
      <c r="C215" s="110" t="s">
        <v>413</v>
      </c>
      <c r="D215" s="110" t="s">
        <v>339</v>
      </c>
      <c r="E215" s="128" t="s">
        <v>99</v>
      </c>
      <c r="F215" s="110" t="s">
        <v>354</v>
      </c>
      <c r="G215" s="179">
        <v>115.7</v>
      </c>
      <c r="H215" s="179">
        <v>0</v>
      </c>
      <c r="I215" s="179">
        <v>115.1</v>
      </c>
    </row>
    <row r="216" spans="1:9" ht="28.5" customHeight="1">
      <c r="A216" s="114" t="s">
        <v>121</v>
      </c>
      <c r="B216" s="204" t="s">
        <v>544</v>
      </c>
      <c r="C216" s="110" t="s">
        <v>413</v>
      </c>
      <c r="D216" s="110" t="s">
        <v>339</v>
      </c>
      <c r="E216" s="128" t="s">
        <v>100</v>
      </c>
      <c r="F216" s="110" t="s">
        <v>354</v>
      </c>
      <c r="G216" s="179">
        <v>23.6</v>
      </c>
      <c r="H216" s="179">
        <v>0</v>
      </c>
      <c r="I216" s="179">
        <v>23.4</v>
      </c>
    </row>
    <row r="217" spans="1:9" s="25" customFormat="1" ht="15" customHeight="1">
      <c r="A217" s="124" t="s">
        <v>412</v>
      </c>
      <c r="B217" s="205"/>
      <c r="C217" s="129"/>
      <c r="D217" s="129"/>
      <c r="E217" s="128"/>
      <c r="F217" s="129"/>
      <c r="G217" s="181" t="e">
        <f>G9+G62+G72+G79+G102+G133+G189+G199+G205+G210+G184</f>
        <v>#REF!</v>
      </c>
      <c r="H217" s="181" t="e">
        <f>H9+H62+H72+H79+H102+H133+H189+H199+H205+H210+H184</f>
        <v>#REF!</v>
      </c>
      <c r="I217" s="236">
        <f>I9+I62+I72+I79+I102+I133+I189+I199+I205+I210+I184</f>
        <v>19901.100000000002</v>
      </c>
    </row>
    <row r="219" spans="7:9" ht="15.75">
      <c r="G219" s="207"/>
      <c r="H219" s="207"/>
      <c r="I219" s="207"/>
    </row>
    <row r="220" spans="7:9" ht="15.75">
      <c r="G220" s="207"/>
      <c r="H220" s="207"/>
      <c r="I220" s="207"/>
    </row>
    <row r="221" spans="7:9" ht="15.75">
      <c r="G221" s="207"/>
      <c r="H221" s="207"/>
      <c r="I221" s="207"/>
    </row>
    <row r="223" spans="7:9" ht="15.75">
      <c r="G223" s="207"/>
      <c r="H223" s="207"/>
      <c r="I223" s="207"/>
    </row>
    <row r="226" spans="2:9" s="11" customFormat="1" ht="15.75">
      <c r="B226" s="36"/>
      <c r="C226" s="13"/>
      <c r="D226" s="13"/>
      <c r="G226" s="23"/>
      <c r="H226" s="23"/>
      <c r="I226" s="23"/>
    </row>
    <row r="234" spans="2:9" s="11" customFormat="1" ht="15.75">
      <c r="B234" s="36"/>
      <c r="C234" s="13"/>
      <c r="D234" s="13"/>
      <c r="G234" s="23"/>
      <c r="H234" s="23"/>
      <c r="I234" s="23"/>
    </row>
    <row r="246" spans="2:9" s="11" customFormat="1" ht="15.75">
      <c r="B246" s="36"/>
      <c r="C246" s="13"/>
      <c r="D246" s="13"/>
      <c r="G246" s="23"/>
      <c r="H246" s="23"/>
      <c r="I246" s="23"/>
    </row>
    <row r="273" spans="2:9" s="11" customFormat="1" ht="15.75">
      <c r="B273" s="36"/>
      <c r="C273" s="13"/>
      <c r="D273" s="13"/>
      <c r="G273" s="23"/>
      <c r="H273" s="23"/>
      <c r="I273" s="23"/>
    </row>
    <row r="282" spans="2:9" s="11" customFormat="1" ht="15.75">
      <c r="B282" s="36"/>
      <c r="C282" s="13"/>
      <c r="D282" s="13"/>
      <c r="G282" s="23"/>
      <c r="H282" s="23"/>
      <c r="I282" s="23"/>
    </row>
    <row r="293" spans="2:5" ht="15.75">
      <c r="B293" s="206"/>
      <c r="C293" s="14"/>
      <c r="D293" s="14"/>
      <c r="E293" s="3"/>
    </row>
    <row r="294" spans="2:5" ht="15.75">
      <c r="B294" s="206"/>
      <c r="C294" s="14"/>
      <c r="D294" s="14"/>
      <c r="E294" s="3"/>
    </row>
    <row r="295" spans="2:5" ht="15.75">
      <c r="B295" s="206"/>
      <c r="C295" s="14"/>
      <c r="D295" s="14"/>
      <c r="E295" s="3"/>
    </row>
    <row r="296" spans="2:5" ht="15.75">
      <c r="B296" s="206"/>
      <c r="C296" s="14"/>
      <c r="D296" s="14"/>
      <c r="E296" s="3"/>
    </row>
    <row r="297" spans="2:5" ht="15.75">
      <c r="B297" s="206"/>
      <c r="C297" s="14"/>
      <c r="D297" s="14"/>
      <c r="E297" s="3"/>
    </row>
  </sheetData>
  <sheetProtection/>
  <mergeCells count="4">
    <mergeCell ref="C1:I1"/>
    <mergeCell ref="C2:I2"/>
    <mergeCell ref="C3:I3"/>
    <mergeCell ref="A5:I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9.375" style="1" customWidth="1"/>
    <col min="2" max="2" width="12.375" style="10" customWidth="1"/>
    <col min="3" max="3" width="19.625" style="1" customWidth="1"/>
    <col min="4" max="16384" width="9.125" style="1" customWidth="1"/>
  </cols>
  <sheetData>
    <row r="1" spans="2:4" ht="13.5" customHeight="1">
      <c r="B1" s="16" t="s">
        <v>126</v>
      </c>
      <c r="D1" s="69"/>
    </row>
    <row r="2" spans="2:4" ht="15" customHeight="1">
      <c r="B2" s="16" t="s">
        <v>344</v>
      </c>
      <c r="D2" s="69"/>
    </row>
    <row r="3" spans="2:4" ht="12.75" customHeight="1">
      <c r="B3" s="16" t="s">
        <v>589</v>
      </c>
      <c r="D3" s="69"/>
    </row>
    <row r="4" ht="15.75">
      <c r="B4" s="9"/>
    </row>
    <row r="5" spans="1:3" ht="32.25" customHeight="1">
      <c r="A5" s="303" t="s">
        <v>289</v>
      </c>
      <c r="B5" s="303"/>
      <c r="C5" s="303"/>
    </row>
    <row r="6" spans="1:2" ht="15.75">
      <c r="A6" s="93"/>
      <c r="B6" s="94"/>
    </row>
    <row r="7" spans="1:3" ht="31.5">
      <c r="A7" s="95" t="s">
        <v>535</v>
      </c>
      <c r="B7" s="155" t="s">
        <v>282</v>
      </c>
      <c r="C7" s="96" t="s">
        <v>536</v>
      </c>
    </row>
    <row r="8" spans="1:3" ht="15.75">
      <c r="A8" s="95">
        <v>1</v>
      </c>
      <c r="B8" s="95">
        <v>2</v>
      </c>
      <c r="C8" s="96">
        <v>3</v>
      </c>
    </row>
    <row r="9" spans="1:5" ht="51.75" customHeight="1">
      <c r="A9" s="8" t="s">
        <v>130</v>
      </c>
      <c r="B9" s="253">
        <v>1417.1</v>
      </c>
      <c r="C9" s="2" t="s">
        <v>323</v>
      </c>
      <c r="E9" s="212"/>
    </row>
    <row r="10" spans="1:3" ht="49.5" customHeight="1">
      <c r="A10" s="8" t="s">
        <v>131</v>
      </c>
      <c r="B10" s="187">
        <v>600</v>
      </c>
      <c r="C10" s="2" t="s">
        <v>323</v>
      </c>
    </row>
    <row r="11" spans="1:3" ht="49.5" customHeight="1">
      <c r="A11" s="8" t="s">
        <v>132</v>
      </c>
      <c r="B11" s="187">
        <v>50</v>
      </c>
      <c r="C11" s="2" t="s">
        <v>323</v>
      </c>
    </row>
    <row r="12" spans="1:3" ht="46.5" customHeight="1">
      <c r="A12" s="8" t="s">
        <v>133</v>
      </c>
      <c r="B12" s="187">
        <v>50</v>
      </c>
      <c r="C12" s="2" t="s">
        <v>129</v>
      </c>
    </row>
    <row r="13" spans="1:3" ht="39.75" customHeight="1">
      <c r="A13" s="8" t="s">
        <v>134</v>
      </c>
      <c r="B13" s="187">
        <v>50</v>
      </c>
      <c r="C13" s="2" t="s">
        <v>323</v>
      </c>
    </row>
    <row r="14" spans="1:3" ht="38.25" customHeight="1">
      <c r="A14" s="8" t="s">
        <v>135</v>
      </c>
      <c r="B14" s="252">
        <v>114.115</v>
      </c>
      <c r="C14" s="2">
        <v>2016</v>
      </c>
    </row>
    <row r="15" spans="1:3" ht="51" customHeight="1">
      <c r="A15" s="250" t="s">
        <v>136</v>
      </c>
      <c r="B15" s="97">
        <v>127</v>
      </c>
      <c r="C15" s="2">
        <v>2016</v>
      </c>
    </row>
    <row r="16" spans="1:3" ht="15.75">
      <c r="A16" s="98" t="s">
        <v>412</v>
      </c>
      <c r="B16" s="251">
        <f>SUM(B9:B15)</f>
        <v>2408.2149999999997</v>
      </c>
      <c r="C16" s="2"/>
    </row>
  </sheetData>
  <sheetProtection/>
  <mergeCells count="1">
    <mergeCell ref="A5:C5"/>
  </mergeCells>
  <printOptions/>
  <pageMargins left="0.3937007874015748" right="0.31496062992125984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2">
      <selection activeCell="B12" sqref="B12"/>
    </sheetView>
  </sheetViews>
  <sheetFormatPr defaultColWidth="9.00390625" defaultRowHeight="12.75"/>
  <cols>
    <col min="1" max="1" width="57.375" style="0" customWidth="1"/>
    <col min="2" max="2" width="30.25390625" style="0" customWidth="1"/>
  </cols>
  <sheetData>
    <row r="1" ht="0" customHeight="1" hidden="1"/>
    <row r="2" spans="1:2" ht="15.75">
      <c r="A2" s="1"/>
      <c r="B2" s="16" t="s">
        <v>538</v>
      </c>
    </row>
    <row r="3" spans="1:2" ht="15.75">
      <c r="A3" s="1"/>
      <c r="B3" s="16" t="s">
        <v>344</v>
      </c>
    </row>
    <row r="4" spans="1:2" ht="15.75">
      <c r="A4" s="1"/>
      <c r="B4" s="16" t="s">
        <v>589</v>
      </c>
    </row>
    <row r="5" spans="1:2" ht="15.75">
      <c r="A5" s="1"/>
      <c r="B5" s="9"/>
    </row>
    <row r="6" spans="1:2" ht="31.5" customHeight="1">
      <c r="A6" s="281" t="s">
        <v>288</v>
      </c>
      <c r="B6" s="281"/>
    </row>
    <row r="7" spans="1:2" ht="15.75" hidden="1">
      <c r="A7" s="93"/>
      <c r="B7" s="94"/>
    </row>
    <row r="8" spans="1:2" ht="15.75">
      <c r="A8" s="93"/>
      <c r="B8" s="94"/>
    </row>
    <row r="9" spans="1:2" ht="16.5" customHeight="1">
      <c r="A9" s="140" t="s">
        <v>535</v>
      </c>
      <c r="B9" s="140" t="s">
        <v>287</v>
      </c>
    </row>
    <row r="10" spans="1:2" ht="12.75">
      <c r="A10" s="140">
        <v>1</v>
      </c>
      <c r="B10" s="140">
        <v>2</v>
      </c>
    </row>
    <row r="11" spans="1:2" ht="28.5" customHeight="1">
      <c r="A11" s="138" t="s">
        <v>545</v>
      </c>
      <c r="B11" s="143">
        <v>118.2</v>
      </c>
    </row>
    <row r="12" spans="1:2" ht="175.5" customHeight="1">
      <c r="A12" s="141" t="s">
        <v>550</v>
      </c>
      <c r="B12" s="143">
        <v>115.1</v>
      </c>
    </row>
    <row r="13" spans="1:2" ht="25.5">
      <c r="A13" s="138" t="s">
        <v>415</v>
      </c>
      <c r="B13" s="143">
        <v>23.4</v>
      </c>
    </row>
    <row r="14" spans="1:2" ht="15.75">
      <c r="A14" s="142" t="s">
        <v>551</v>
      </c>
      <c r="B14" s="144">
        <f>B11+B12+B13</f>
        <v>256.7</v>
      </c>
    </row>
    <row r="15" spans="1:2" ht="15.75">
      <c r="A15" s="1"/>
      <c r="B15" s="10"/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glavapos</cp:lastModifiedBy>
  <cp:lastPrinted>2015-12-27T23:45:58Z</cp:lastPrinted>
  <dcterms:created xsi:type="dcterms:W3CDTF">2007-12-24T02:44:39Z</dcterms:created>
  <dcterms:modified xsi:type="dcterms:W3CDTF">2015-12-27T23:54:23Z</dcterms:modified>
  <cp:category/>
  <cp:version/>
  <cp:contentType/>
  <cp:contentStatus/>
</cp:coreProperties>
</file>